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cto0346\Documents\Documenti\2023\spese revisori\"/>
    </mc:Choice>
  </mc:AlternateContent>
  <xr:revisionPtr revIDLastSave="0" documentId="13_ncr:1_{3CAC3980-EC16-4939-BCAE-2389EED2F4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DENNITA" sheetId="7" r:id="rId1"/>
  </sheets>
  <definedNames>
    <definedName name="_xlnm.Print_Area" localSheetId="0">INDENNITA!$A$4:$J$42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4" i="7" l="1"/>
  <c r="J40" i="7"/>
  <c r="I24" i="7" l="1"/>
  <c r="J24" i="7" s="1"/>
  <c r="J42" i="7" s="1"/>
  <c r="H25" i="7" l="1"/>
  <c r="I25" i="7" l="1"/>
  <c r="J25" i="7" s="1"/>
  <c r="J41" i="7" s="1"/>
  <c r="G18" i="7"/>
  <c r="F16" i="7"/>
  <c r="F18" i="7" s="1"/>
  <c r="G31" i="7"/>
  <c r="J38" i="7" l="1"/>
  <c r="J26" i="7"/>
  <c r="G35" i="7" l="1"/>
  <c r="G23" i="7"/>
  <c r="H23" i="7" l="1"/>
  <c r="I23" i="7" s="1"/>
  <c r="J31" i="7"/>
  <c r="J35" i="7" s="1"/>
  <c r="J37" i="7" s="1"/>
</calcChain>
</file>

<file path=xl/sharedStrings.xml><?xml version="1.0" encoding="utf-8"?>
<sst xmlns="http://schemas.openxmlformats.org/spreadsheetml/2006/main" count="75" uniqueCount="46">
  <si>
    <t>CODICE FISCALE</t>
  </si>
  <si>
    <t>COMMISSIONE:</t>
  </si>
  <si>
    <t>COGNOME E NOME</t>
  </si>
  <si>
    <t>SETTORE DI COMPETENZA</t>
  </si>
  <si>
    <t>PERIODO DI LIQUIDAZIONI:</t>
  </si>
  <si>
    <t>DEFINITO CON PROVV.</t>
  </si>
  <si>
    <t>COSTO COMPLESSIVO CARICO ENTE PER MASSIMI EURO</t>
  </si>
  <si>
    <t>REDDITI ASSIMILATI lettera B e C bis</t>
  </si>
  <si>
    <t>LIBERI PROFESSIONISTI</t>
  </si>
  <si>
    <t xml:space="preserve">ENTE A CUI EROGARE IL COMPENSO </t>
  </si>
  <si>
    <t>Giorni</t>
  </si>
  <si>
    <t>IMPORTO PER PERIODO</t>
  </si>
  <si>
    <t>IMPORTO INDENNITA' ANNUALE:</t>
  </si>
  <si>
    <t xml:space="preserve">COMPENSO DA VERSARE A FAVORE DEL DATORE DI LAVORO </t>
  </si>
  <si>
    <t>IMPORTO LORDO</t>
  </si>
  <si>
    <t>CODICE FISCALE/PARTITA IVA</t>
  </si>
  <si>
    <t xml:space="preserve">
CPA</t>
  </si>
  <si>
    <t xml:space="preserve">
 IVA </t>
  </si>
  <si>
    <t>INDENNITA' ANNUALE</t>
  </si>
  <si>
    <t>PERIODO DI CARICA (dal - al)</t>
  </si>
  <si>
    <t>SEGRETERIA DI GIUNTA E DI CONSIGLIO</t>
  </si>
  <si>
    <t>COLLEGIO REVISORI DEI CONTI</t>
  </si>
  <si>
    <t>MEF</t>
  </si>
  <si>
    <t>GUIDA MARIO</t>
  </si>
  <si>
    <t>€16.000,00 (Presidente) - €13.000,00   (membro effettivo)</t>
  </si>
  <si>
    <t>DELFINO PAOLO</t>
  </si>
  <si>
    <t>Deliberazioni Consiglio camerale n. 29 del 15/12/2020 - 2 del 27/4/2021</t>
  </si>
  <si>
    <t xml:space="preserve">TOTALE </t>
  </si>
  <si>
    <t>TOTALE COMPENSI A FAVORE DATORE DI LAVORO</t>
  </si>
  <si>
    <t>TOTALI COMPENSI LIBERI PROFESSI0NISTI</t>
  </si>
  <si>
    <t>TOTALE INDENNITA'</t>
  </si>
  <si>
    <t>INDENNITA' ANNUALE/RIMBORSO SPESE</t>
  </si>
  <si>
    <t>RIMBORSO SPESE</t>
  </si>
  <si>
    <t>TOTALE</t>
  </si>
  <si>
    <t>TOTALE RIMBORSI SPESE</t>
  </si>
  <si>
    <t>ENRICA DEL CASALE</t>
  </si>
  <si>
    <t>I SEMESTRE 2023</t>
  </si>
  <si>
    <t>IMPORTO INDENNITA PER PERIODO</t>
  </si>
  <si>
    <t>01/07/2022-31/12/2022</t>
  </si>
  <si>
    <t>01/01/2023-30/06/2023</t>
  </si>
  <si>
    <t>TOTALE RIMBORSI SPESE 2023</t>
  </si>
  <si>
    <t>TOTALE RIMBORSI SPESE 2022</t>
  </si>
  <si>
    <t>pagabili con debito rilevato su conto 240007 al 31/12/2022</t>
  </si>
  <si>
    <t>da pagare con prenotazione 2023</t>
  </si>
  <si>
    <t>NOTE</t>
  </si>
  <si>
    <t>omissis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</si>
</sst>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&quot;€&quot;\ #,##0.00"/>
    <numFmt numFmtId="166" formatCode="00000"/>
    <numFmt numFmtId="167" formatCode="#,##0.00\ &quot;€&quot;"/>
    <numFmt numFmtId="168" formatCode="#,##0.00\ [$€-1];[Red]\-#,##0.00\ [$€-1]"/>
    <numFmt numFmtId="169" formatCode="#,##0.00\ &quot;€&quot;;[Red]#,##0.00\ &quot;€&quot;"/>
  </numFmts>
  <fonts count="10">
    <font>
      <sz val="10"/>
      <name val="Arial"/>
    </font>
    <font>
      <sz val="10"/>
      <name val="Futura Bk BT"/>
      <family val="2"/>
    </font>
    <font>
      <sz val="8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sz val="12"/>
      <name val="Verdana"/>
      <family val="2"/>
    </font>
    <font>
      <b/>
      <sz val="9"/>
      <color rgb="FFFF0000"/>
      <name val="Verdana"/>
      <family val="2"/>
    </font>
    <font>
      <sz val="9"/>
      <color rgb="FFFF0000"/>
      <name val="Verdana"/>
      <family val="2"/>
    </font>
    <font>
      <sz val="10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5" fillId="0" borderId="0" xfId="0" applyFont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 applyAlignment="1">
      <alignment horizontal="left"/>
    </xf>
    <xf numFmtId="0" fontId="3" fillId="0" borderId="10" xfId="0" applyFont="1" applyBorder="1"/>
    <xf numFmtId="0" fontId="3" fillId="0" borderId="12" xfId="0" applyFont="1" applyBorder="1"/>
    <xf numFmtId="165" fontId="3" fillId="0" borderId="9" xfId="0" applyNumberFormat="1" applyFont="1" applyBorder="1" applyAlignment="1">
      <alignment vertical="center" wrapText="1"/>
    </xf>
    <xf numFmtId="167" fontId="3" fillId="0" borderId="4" xfId="0" applyNumberFormat="1" applyFont="1" applyBorder="1" applyAlignment="1">
      <alignment horizontal="center"/>
    </xf>
    <xf numFmtId="0" fontId="3" fillId="0" borderId="24" xfId="0" applyFont="1" applyBorder="1"/>
    <xf numFmtId="0" fontId="3" fillId="0" borderId="25" xfId="0" applyFont="1" applyBorder="1"/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167" fontId="3" fillId="0" borderId="9" xfId="0" applyNumberFormat="1" applyFont="1" applyBorder="1" applyAlignment="1">
      <alignment horizontal="center" vertical="center"/>
    </xf>
    <xf numFmtId="164" fontId="3" fillId="0" borderId="0" xfId="0" applyNumberFormat="1" applyFont="1"/>
    <xf numFmtId="168" fontId="3" fillId="0" borderId="0" xfId="0" applyNumberFormat="1" applyFont="1" applyAlignment="1">
      <alignment horizontal="center"/>
    </xf>
    <xf numFmtId="167" fontId="3" fillId="0" borderId="9" xfId="0" applyNumberFormat="1" applyFont="1" applyBorder="1" applyAlignment="1" applyProtection="1">
      <alignment horizontal="center"/>
      <protection locked="0"/>
    </xf>
    <xf numFmtId="167" fontId="3" fillId="0" borderId="9" xfId="0" applyNumberFormat="1" applyFont="1" applyBorder="1" applyAlignment="1">
      <alignment horizontal="center" vertical="center" wrapText="1"/>
    </xf>
    <xf numFmtId="168" fontId="0" fillId="0" borderId="0" xfId="0" applyNumberFormat="1"/>
    <xf numFmtId="167" fontId="0" fillId="0" borderId="0" xfId="0" applyNumberFormat="1"/>
    <xf numFmtId="168" fontId="7" fillId="0" borderId="0" xfId="0" applyNumberFormat="1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27" xfId="0" applyFont="1" applyBorder="1" applyAlignment="1">
      <alignment horizontal="left" vertical="center"/>
    </xf>
    <xf numFmtId="167" fontId="3" fillId="0" borderId="27" xfId="0" applyNumberFormat="1" applyFont="1" applyBorder="1" applyAlignment="1">
      <alignment horizontal="center" vertical="center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13" xfId="0" applyFont="1" applyBorder="1" applyAlignment="1">
      <alignment horizontal="center" vertical="center" wrapText="1"/>
    </xf>
    <xf numFmtId="167" fontId="3" fillId="0" borderId="13" xfId="0" applyNumberFormat="1" applyFont="1" applyBorder="1" applyAlignment="1">
      <alignment horizontal="center" vertical="center" wrapText="1"/>
    </xf>
    <xf numFmtId="166" fontId="3" fillId="0" borderId="11" xfId="0" applyNumberFormat="1" applyFont="1" applyBorder="1" applyAlignment="1">
      <alignment horizontal="center" vertical="center" wrapText="1"/>
    </xf>
    <xf numFmtId="167" fontId="3" fillId="0" borderId="27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 wrapText="1"/>
    </xf>
    <xf numFmtId="0" fontId="8" fillId="0" borderId="0" xfId="0" applyFont="1"/>
    <xf numFmtId="167" fontId="3" fillId="0" borderId="9" xfId="0" applyNumberFormat="1" applyFont="1" applyBorder="1" applyAlignment="1">
      <alignment horizontal="center" wrapText="1"/>
    </xf>
    <xf numFmtId="0" fontId="3" fillId="0" borderId="14" xfId="0" applyFont="1" applyBorder="1"/>
    <xf numFmtId="0" fontId="3" fillId="0" borderId="9" xfId="0" applyFont="1" applyBorder="1" applyAlignment="1">
      <alignment horizontal="center" vertical="center" wrapText="1"/>
    </xf>
    <xf numFmtId="166" fontId="3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" fillId="0" borderId="4" xfId="0" applyNumberFormat="1" applyFont="1" applyBorder="1"/>
    <xf numFmtId="0" fontId="3" fillId="0" borderId="32" xfId="0" applyFont="1" applyBorder="1"/>
    <xf numFmtId="0" fontId="3" fillId="0" borderId="9" xfId="0" applyFont="1" applyBorder="1"/>
    <xf numFmtId="164" fontId="3" fillId="0" borderId="10" xfId="0" applyNumberFormat="1" applyFont="1" applyBorder="1"/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29" xfId="0" applyFont="1" applyBorder="1" applyAlignment="1">
      <alignment vertical="center" wrapText="1"/>
    </xf>
    <xf numFmtId="167" fontId="3" fillId="0" borderId="9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 wrapText="1"/>
    </xf>
    <xf numFmtId="164" fontId="3" fillId="0" borderId="3" xfId="0" applyNumberFormat="1" applyFont="1" applyBorder="1"/>
    <xf numFmtId="167" fontId="3" fillId="0" borderId="5" xfId="0" applyNumberFormat="1" applyFont="1" applyBorder="1" applyAlignment="1" applyProtection="1">
      <alignment horizontal="center"/>
      <protection locked="0"/>
    </xf>
    <xf numFmtId="164" fontId="3" fillId="0" borderId="9" xfId="0" applyNumberFormat="1" applyFont="1" applyBorder="1"/>
    <xf numFmtId="0" fontId="3" fillId="0" borderId="9" xfId="0" applyFont="1" applyBorder="1" applyAlignment="1">
      <alignment horizontal="left"/>
    </xf>
    <xf numFmtId="0" fontId="3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34" xfId="0" applyFont="1" applyBorder="1" applyAlignment="1">
      <alignment horizontal="left"/>
    </xf>
    <xf numFmtId="0" fontId="3" fillId="0" borderId="3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/>
    <xf numFmtId="167" fontId="3" fillId="0" borderId="20" xfId="0" applyNumberFormat="1" applyFont="1" applyBorder="1" applyAlignment="1">
      <alignment horizontal="right" vertical="center"/>
    </xf>
    <xf numFmtId="167" fontId="3" fillId="0" borderId="8" xfId="0" applyNumberFormat="1" applyFont="1" applyBorder="1" applyAlignment="1">
      <alignment horizontal="center" vertical="center" wrapText="1"/>
    </xf>
    <xf numFmtId="167" fontId="3" fillId="0" borderId="10" xfId="0" applyNumberFormat="1" applyFont="1" applyBorder="1" applyAlignment="1">
      <alignment horizontal="center" vertical="center"/>
    </xf>
    <xf numFmtId="167" fontId="3" fillId="0" borderId="30" xfId="0" applyNumberFormat="1" applyFont="1" applyBorder="1" applyAlignment="1">
      <alignment horizontal="center" vertical="center"/>
    </xf>
    <xf numFmtId="0" fontId="3" fillId="3" borderId="0" xfId="0" applyFont="1" applyFill="1"/>
    <xf numFmtId="0" fontId="6" fillId="0" borderId="4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3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67" fontId="3" fillId="0" borderId="36" xfId="0" applyNumberFormat="1" applyFont="1" applyBorder="1" applyAlignment="1">
      <alignment horizontal="right" vertical="center"/>
    </xf>
    <xf numFmtId="0" fontId="3" fillId="2" borderId="6" xfId="0" applyFont="1" applyFill="1" applyBorder="1"/>
    <xf numFmtId="0" fontId="3" fillId="2" borderId="29" xfId="0" applyFont="1" applyFill="1" applyBorder="1"/>
    <xf numFmtId="0" fontId="3" fillId="2" borderId="12" xfId="0" applyFont="1" applyFill="1" applyBorder="1"/>
    <xf numFmtId="0" fontId="3" fillId="2" borderId="10" xfId="0" applyFont="1" applyFill="1" applyBorder="1"/>
    <xf numFmtId="164" fontId="3" fillId="2" borderId="4" xfId="0" applyNumberFormat="1" applyFont="1" applyFill="1" applyBorder="1"/>
    <xf numFmtId="168" fontId="3" fillId="0" borderId="9" xfId="0" applyNumberFormat="1" applyFont="1" applyBorder="1" applyAlignment="1">
      <alignment horizontal="center"/>
    </xf>
    <xf numFmtId="165" fontId="3" fillId="0" borderId="9" xfId="0" applyNumberFormat="1" applyFont="1" applyBorder="1" applyAlignment="1">
      <alignment horizontal="center"/>
    </xf>
    <xf numFmtId="169" fontId="3" fillId="0" borderId="9" xfId="1" applyNumberFormat="1" applyFont="1" applyFill="1" applyBorder="1" applyAlignment="1" applyProtection="1">
      <alignment horizontal="center"/>
      <protection locked="0"/>
    </xf>
    <xf numFmtId="167" fontId="3" fillId="3" borderId="0" xfId="0" applyNumberFormat="1" applyFont="1" applyFill="1" applyAlignment="1" applyProtection="1">
      <alignment horizontal="center"/>
      <protection locked="0"/>
    </xf>
    <xf numFmtId="0" fontId="3" fillId="0" borderId="1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/>
    <xf numFmtId="0" fontId="6" fillId="0" borderId="14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35" xfId="0" applyFont="1" applyBorder="1"/>
    <xf numFmtId="164" fontId="4" fillId="0" borderId="0" xfId="0" applyNumberFormat="1" applyFont="1"/>
    <xf numFmtId="0" fontId="4" fillId="0" borderId="5" xfId="0" applyFont="1" applyBorder="1"/>
    <xf numFmtId="0" fontId="4" fillId="3" borderId="0" xfId="0" applyFont="1" applyFill="1"/>
    <xf numFmtId="167" fontId="3" fillId="4" borderId="20" xfId="0" applyNumberFormat="1" applyFont="1" applyFill="1" applyBorder="1"/>
    <xf numFmtId="167" fontId="3" fillId="4" borderId="37" xfId="0" applyNumberFormat="1" applyFont="1" applyFill="1" applyBorder="1"/>
    <xf numFmtId="167" fontId="3" fillId="4" borderId="38" xfId="0" applyNumberFormat="1" applyFont="1" applyFill="1" applyBorder="1" applyAlignment="1">
      <alignment horizontal="center" vertical="center"/>
    </xf>
    <xf numFmtId="167" fontId="3" fillId="4" borderId="7" xfId="0" applyNumberFormat="1" applyFont="1" applyFill="1" applyBorder="1"/>
    <xf numFmtId="167" fontId="3" fillId="4" borderId="0" xfId="0" applyNumberFormat="1" applyFont="1" applyFill="1"/>
    <xf numFmtId="167" fontId="3" fillId="4" borderId="39" xfId="0" applyNumberFormat="1" applyFont="1" applyFill="1" applyBorder="1" applyAlignment="1">
      <alignment horizontal="center" vertical="center"/>
    </xf>
    <xf numFmtId="167" fontId="3" fillId="4" borderId="21" xfId="0" applyNumberFormat="1" applyFont="1" applyFill="1" applyBorder="1"/>
    <xf numFmtId="167" fontId="3" fillId="4" borderId="35" xfId="0" applyNumberFormat="1" applyFont="1" applyFill="1" applyBorder="1"/>
    <xf numFmtId="167" fontId="3" fillId="4" borderId="36" xfId="0" applyNumberFormat="1" applyFont="1" applyFill="1" applyBorder="1" applyAlignment="1">
      <alignment horizontal="center" vertic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abSelected="1" topLeftCell="A6" zoomScaleNormal="100" zoomScaleSheetLayoutView="100" workbookViewId="0">
      <selection activeCell="C52" sqref="C52"/>
    </sheetView>
  </sheetViews>
  <sheetFormatPr defaultRowHeight="12.75"/>
  <cols>
    <col min="1" max="1" width="31.5703125" customWidth="1"/>
    <col min="2" max="2" width="23.85546875" customWidth="1"/>
    <col min="3" max="3" width="22" customWidth="1"/>
    <col min="4" max="4" width="29.140625" customWidth="1"/>
    <col min="5" max="5" width="13.28515625" customWidth="1"/>
    <col min="6" max="6" width="17.5703125" customWidth="1"/>
    <col min="7" max="7" width="18.7109375" customWidth="1"/>
    <col min="8" max="8" width="17" customWidth="1"/>
    <col min="9" max="9" width="23.28515625" customWidth="1"/>
    <col min="10" max="10" width="20.140625" customWidth="1"/>
    <col min="11" max="11" width="43" customWidth="1"/>
  </cols>
  <sheetData>
    <row r="1" spans="1:10" ht="13.5" thickBo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3.5" thickBot="1">
      <c r="A2" s="3" t="s">
        <v>3</v>
      </c>
      <c r="B2" s="84" t="s">
        <v>20</v>
      </c>
      <c r="C2" s="85"/>
      <c r="D2" s="85"/>
      <c r="E2" s="86"/>
      <c r="F2" s="4"/>
      <c r="G2" s="4"/>
      <c r="H2" s="4"/>
      <c r="I2" s="6"/>
      <c r="J2" s="6"/>
    </row>
    <row r="3" spans="1:10" ht="13.5" thickBo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13.5" thickBot="1">
      <c r="A4" s="6" t="s">
        <v>1</v>
      </c>
      <c r="B4" s="84" t="s">
        <v>21</v>
      </c>
      <c r="C4" s="85"/>
      <c r="D4" s="85"/>
      <c r="E4" s="85"/>
      <c r="F4" s="85"/>
      <c r="G4" s="85"/>
      <c r="H4" s="4"/>
      <c r="I4" s="6"/>
      <c r="J4" s="6"/>
    </row>
    <row r="5" spans="1:10" ht="13.5" thickBot="1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13.5" thickBot="1">
      <c r="A6" s="6" t="s">
        <v>4</v>
      </c>
      <c r="B6" s="84" t="s">
        <v>36</v>
      </c>
      <c r="C6" s="85"/>
      <c r="D6" s="86"/>
      <c r="E6" s="6"/>
      <c r="F6" s="6"/>
      <c r="G6" s="6"/>
      <c r="H6" s="6"/>
      <c r="I6" s="6"/>
      <c r="J6" s="6"/>
    </row>
    <row r="7" spans="1:10" ht="13.5" thickBot="1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47.25" customHeight="1" thickBot="1">
      <c r="A8" s="6" t="s">
        <v>12</v>
      </c>
      <c r="B8" s="13" t="s">
        <v>24</v>
      </c>
      <c r="C8" s="87" t="s">
        <v>5</v>
      </c>
      <c r="D8" s="88"/>
      <c r="E8" s="88"/>
      <c r="F8" s="88"/>
      <c r="G8" s="88"/>
      <c r="H8" s="112" t="s">
        <v>26</v>
      </c>
      <c r="I8" s="113"/>
      <c r="J8" s="114"/>
    </row>
    <row r="9" spans="1:10">
      <c r="A9" s="89"/>
      <c r="B9" s="89"/>
      <c r="C9" s="89"/>
      <c r="D9" s="89"/>
      <c r="E9" s="89"/>
      <c r="F9" s="89"/>
      <c r="G9" s="89"/>
      <c r="H9" s="73"/>
      <c r="I9" s="5"/>
      <c r="J9" s="5"/>
    </row>
    <row r="10" spans="1:10">
      <c r="A10" s="3"/>
      <c r="B10" s="73"/>
      <c r="C10" s="73"/>
      <c r="D10" s="73"/>
      <c r="E10" s="73"/>
      <c r="F10" s="73"/>
      <c r="G10" s="73"/>
      <c r="H10" s="73"/>
      <c r="I10" s="5"/>
      <c r="J10" s="5"/>
    </row>
    <row r="11" spans="1:10" s="7" customFormat="1" ht="15.75" thickBot="1">
      <c r="A11" s="6" t="s">
        <v>7</v>
      </c>
      <c r="B11" s="5"/>
      <c r="C11" s="5"/>
      <c r="D11" s="5"/>
      <c r="E11" s="5"/>
      <c r="F11" s="5"/>
      <c r="G11" s="5"/>
      <c r="H11" s="5"/>
      <c r="I11" s="5"/>
      <c r="J11" s="5"/>
    </row>
    <row r="12" spans="1:10" ht="12.75" customHeight="1">
      <c r="A12" s="95" t="s">
        <v>2</v>
      </c>
      <c r="B12" s="92" t="s">
        <v>0</v>
      </c>
      <c r="C12" s="76" t="s">
        <v>18</v>
      </c>
      <c r="D12" s="78" t="s">
        <v>19</v>
      </c>
      <c r="E12" s="82" t="s">
        <v>10</v>
      </c>
      <c r="F12" s="100" t="s">
        <v>37</v>
      </c>
      <c r="G12" s="76" t="s">
        <v>32</v>
      </c>
      <c r="H12" s="115"/>
      <c r="I12" s="116"/>
      <c r="J12" s="116"/>
    </row>
    <row r="13" spans="1:10" ht="36" customHeight="1" thickBot="1">
      <c r="A13" s="96"/>
      <c r="B13" s="93"/>
      <c r="C13" s="77"/>
      <c r="D13" s="79"/>
      <c r="E13" s="83"/>
      <c r="F13" s="101"/>
      <c r="G13" s="77"/>
      <c r="H13" s="115"/>
      <c r="I13" s="116"/>
      <c r="J13" s="116"/>
    </row>
    <row r="14" spans="1:10" ht="13.5" thickBot="1">
      <c r="A14" s="51" t="s">
        <v>23</v>
      </c>
      <c r="B14" s="52" t="s">
        <v>45</v>
      </c>
      <c r="C14" s="62"/>
      <c r="D14" s="18" t="s">
        <v>38</v>
      </c>
      <c r="E14" s="60">
        <v>184</v>
      </c>
      <c r="F14" s="60"/>
      <c r="G14" s="54">
        <v>85.6</v>
      </c>
      <c r="H14" s="20"/>
      <c r="I14" s="6"/>
      <c r="J14" s="6"/>
    </row>
    <row r="15" spans="1:10" ht="13.5" thickBot="1">
      <c r="A15" s="51" t="s">
        <v>23</v>
      </c>
      <c r="B15" s="52" t="s">
        <v>45</v>
      </c>
      <c r="C15" s="62"/>
      <c r="D15" s="18" t="s">
        <v>39</v>
      </c>
      <c r="E15" s="60">
        <v>181</v>
      </c>
      <c r="F15" s="60"/>
      <c r="G15" s="54">
        <v>162.19999999999999</v>
      </c>
      <c r="H15" s="20"/>
      <c r="I15" s="6"/>
      <c r="J15" s="6"/>
    </row>
    <row r="16" spans="1:10" ht="13.5" thickBot="1">
      <c r="A16" s="51" t="s">
        <v>35</v>
      </c>
      <c r="B16" s="52" t="s">
        <v>45</v>
      </c>
      <c r="C16" s="19">
        <v>13000</v>
      </c>
      <c r="D16" s="61" t="s">
        <v>39</v>
      </c>
      <c r="E16" s="50">
        <v>181</v>
      </c>
      <c r="F16" s="67">
        <f>(C16/365)*E16</f>
        <v>6446.5753424657532</v>
      </c>
      <c r="G16" s="117"/>
      <c r="H16" s="20"/>
      <c r="I16" s="6"/>
      <c r="J16" s="6"/>
    </row>
    <row r="17" spans="1:11" ht="13.5" thickBot="1">
      <c r="A17" s="51" t="s">
        <v>35</v>
      </c>
      <c r="B17" s="52" t="s">
        <v>45</v>
      </c>
      <c r="C17" s="72"/>
      <c r="D17" s="61" t="s">
        <v>39</v>
      </c>
      <c r="E17" s="18">
        <v>181</v>
      </c>
      <c r="F17" s="63"/>
      <c r="G17" s="54">
        <v>145.6</v>
      </c>
      <c r="H17" s="20"/>
      <c r="I17" s="6"/>
      <c r="J17" s="6"/>
    </row>
    <row r="18" spans="1:11" ht="13.5" thickBot="1">
      <c r="A18" s="59" t="s">
        <v>33</v>
      </c>
      <c r="B18" s="118"/>
      <c r="C18" s="119"/>
      <c r="D18" s="120"/>
      <c r="E18" s="121"/>
      <c r="F18" s="54">
        <f>SUM(F16:F17)</f>
        <v>6446.5753424657532</v>
      </c>
      <c r="G18" s="102">
        <f>SUM(G14:G17)</f>
        <v>393.4</v>
      </c>
      <c r="H18" s="20"/>
      <c r="I18" s="6"/>
      <c r="J18" s="6"/>
    </row>
    <row r="19" spans="1:11">
      <c r="A19" s="3"/>
      <c r="B19" s="3"/>
      <c r="C19" s="3"/>
      <c r="D19" s="3"/>
      <c r="E19" s="6"/>
      <c r="F19" s="6"/>
      <c r="G19" s="6"/>
      <c r="H19" s="20"/>
      <c r="I19" s="122"/>
      <c r="J19" s="20"/>
    </row>
    <row r="20" spans="1:11" ht="13.5" thickBot="1">
      <c r="A20" s="6" t="s">
        <v>8</v>
      </c>
      <c r="B20" s="5"/>
      <c r="C20" s="5"/>
      <c r="D20" s="5"/>
      <c r="E20" s="5"/>
      <c r="F20" s="5"/>
      <c r="G20" s="5"/>
      <c r="H20" s="5"/>
      <c r="I20" s="122"/>
      <c r="J20" s="5"/>
    </row>
    <row r="21" spans="1:11" ht="12.75" customHeight="1">
      <c r="A21" s="95" t="s">
        <v>2</v>
      </c>
      <c r="B21" s="98" t="s">
        <v>0</v>
      </c>
      <c r="C21" s="74" t="s">
        <v>31</v>
      </c>
      <c r="D21" s="74" t="s">
        <v>19</v>
      </c>
      <c r="E21" s="74" t="s">
        <v>10</v>
      </c>
      <c r="F21" s="64"/>
      <c r="G21" s="74" t="s">
        <v>11</v>
      </c>
      <c r="H21" s="74" t="s">
        <v>16</v>
      </c>
      <c r="I21" s="74" t="s">
        <v>17</v>
      </c>
      <c r="J21" s="80" t="s">
        <v>14</v>
      </c>
    </row>
    <row r="22" spans="1:11" ht="27" customHeight="1" thickBot="1">
      <c r="A22" s="96"/>
      <c r="B22" s="99"/>
      <c r="C22" s="97"/>
      <c r="D22" s="75"/>
      <c r="E22" s="97"/>
      <c r="F22" s="65"/>
      <c r="G22" s="75"/>
      <c r="H22" s="75"/>
      <c r="I22" s="75"/>
      <c r="J22" s="81" t="s">
        <v>6</v>
      </c>
    </row>
    <row r="23" spans="1:11" ht="18.75" customHeight="1" thickBot="1">
      <c r="A23" s="47" t="s">
        <v>25</v>
      </c>
      <c r="B23" s="52" t="s">
        <v>45</v>
      </c>
      <c r="C23" s="19">
        <v>13000</v>
      </c>
      <c r="D23" s="18" t="s">
        <v>39</v>
      </c>
      <c r="E23" s="50">
        <v>181</v>
      </c>
      <c r="F23" s="50"/>
      <c r="G23" s="40">
        <f>(C23/365)*E23</f>
        <v>6446.5753424657532</v>
      </c>
      <c r="H23" s="40">
        <f>(G23*4%)</f>
        <v>257.86301369863014</v>
      </c>
      <c r="I23" s="40">
        <f>(G23+H23)*22%</f>
        <v>1474.9764383561644</v>
      </c>
      <c r="J23" s="40">
        <v>8179.42</v>
      </c>
      <c r="K23" s="26"/>
    </row>
    <row r="24" spans="1:11" ht="13.5" thickBot="1">
      <c r="A24" s="47" t="s">
        <v>25</v>
      </c>
      <c r="B24" s="52" t="s">
        <v>45</v>
      </c>
      <c r="C24" s="19"/>
      <c r="D24" s="18" t="s">
        <v>39</v>
      </c>
      <c r="E24" s="50">
        <v>181</v>
      </c>
      <c r="F24" s="50"/>
      <c r="G24" s="40">
        <v>795.58</v>
      </c>
      <c r="H24" s="19">
        <f>(G24*4%)</f>
        <v>31.823200000000003</v>
      </c>
      <c r="I24" s="19">
        <f>(G24+H24)*22%</f>
        <v>182.02870400000003</v>
      </c>
      <c r="J24" s="19">
        <f>SUM(G24:I24)</f>
        <v>1009.4319040000001</v>
      </c>
      <c r="K24" s="39"/>
    </row>
    <row r="25" spans="1:11" ht="13.5" thickBot="1">
      <c r="A25" s="47" t="s">
        <v>25</v>
      </c>
      <c r="B25" s="52" t="s">
        <v>45</v>
      </c>
      <c r="C25" s="12"/>
      <c r="D25" s="18" t="s">
        <v>38</v>
      </c>
      <c r="E25" s="60">
        <v>184</v>
      </c>
      <c r="F25" s="11"/>
      <c r="G25" s="69">
        <v>15.3</v>
      </c>
      <c r="H25" s="70">
        <f>G25/100*4</f>
        <v>0.61199999999999999</v>
      </c>
      <c r="I25" s="70">
        <f>(G25+H25)/100*22</f>
        <v>3.5006400000000002</v>
      </c>
      <c r="J25" s="68">
        <f>G25+H25+I25</f>
        <v>19.41264</v>
      </c>
    </row>
    <row r="26" spans="1:11" ht="13.5" thickBot="1">
      <c r="A26" s="103" t="s">
        <v>29</v>
      </c>
      <c r="B26" s="104"/>
      <c r="C26" s="105"/>
      <c r="D26" s="106"/>
      <c r="E26" s="106"/>
      <c r="F26" s="106"/>
      <c r="G26" s="106"/>
      <c r="H26" s="107"/>
      <c r="I26" s="106"/>
      <c r="J26" s="108">
        <f>SUM(J23:J25)</f>
        <v>9208.2645440000015</v>
      </c>
    </row>
    <row r="27" spans="1:11">
      <c r="A27" s="6"/>
      <c r="B27" s="6"/>
      <c r="C27" s="6"/>
      <c r="D27" s="6"/>
      <c r="E27" s="6"/>
      <c r="F27" s="6"/>
      <c r="G27" s="6"/>
      <c r="H27" s="20"/>
      <c r="I27" s="6"/>
      <c r="J27" s="21"/>
    </row>
    <row r="28" spans="1:11">
      <c r="A28" s="5"/>
      <c r="B28" s="5"/>
      <c r="C28" s="5"/>
      <c r="D28" s="5"/>
      <c r="E28" s="5"/>
      <c r="F28" s="5"/>
      <c r="G28" s="5"/>
      <c r="H28" s="5"/>
      <c r="I28" s="122"/>
      <c r="J28" s="5"/>
    </row>
    <row r="29" spans="1:11" ht="20.25" customHeight="1" thickBot="1">
      <c r="A29" s="6" t="s">
        <v>13</v>
      </c>
      <c r="B29" s="5"/>
      <c r="C29" s="5"/>
      <c r="D29" s="5"/>
      <c r="E29" s="5"/>
      <c r="F29" s="5"/>
      <c r="G29" s="5"/>
      <c r="H29" s="27"/>
      <c r="I29" s="27"/>
      <c r="J29" s="27"/>
    </row>
    <row r="30" spans="1:11" ht="35.450000000000003" customHeight="1" thickBot="1">
      <c r="A30" s="35" t="s">
        <v>2</v>
      </c>
      <c r="B30" s="36" t="s">
        <v>0</v>
      </c>
      <c r="C30" s="37" t="s">
        <v>18</v>
      </c>
      <c r="D30" s="37" t="s">
        <v>19</v>
      </c>
      <c r="E30" s="37" t="s">
        <v>10</v>
      </c>
      <c r="F30" s="37"/>
      <c r="G30" s="37" t="s">
        <v>11</v>
      </c>
      <c r="H30" s="38" t="s">
        <v>9</v>
      </c>
      <c r="I30" s="38" t="s">
        <v>15</v>
      </c>
      <c r="J30" s="53" t="s">
        <v>27</v>
      </c>
    </row>
    <row r="31" spans="1:11" ht="18" customHeight="1" thickBot="1">
      <c r="A31" s="28" t="s">
        <v>23</v>
      </c>
      <c r="B31" s="52" t="s">
        <v>45</v>
      </c>
      <c r="C31" s="29">
        <v>16000</v>
      </c>
      <c r="D31" s="18" t="s">
        <v>39</v>
      </c>
      <c r="E31" s="42">
        <v>181</v>
      </c>
      <c r="F31" s="42"/>
      <c r="G31" s="23">
        <f>(C31/365)*E31</f>
        <v>7934.2465753424649</v>
      </c>
      <c r="H31" s="42" t="s">
        <v>22</v>
      </c>
      <c r="I31" s="43">
        <v>80415740580</v>
      </c>
      <c r="J31" s="34">
        <f>SUM(G31:G31)</f>
        <v>7934.2465753424649</v>
      </c>
      <c r="K31" s="25"/>
    </row>
    <row r="32" spans="1:11" ht="18" customHeight="1" thickBot="1">
      <c r="A32" s="17"/>
      <c r="B32" s="18"/>
      <c r="C32" s="19"/>
      <c r="D32" s="18"/>
      <c r="E32" s="49"/>
      <c r="F32" s="49"/>
      <c r="G32" s="23"/>
      <c r="H32" s="42"/>
      <c r="I32" s="43"/>
      <c r="J32" s="23"/>
    </row>
    <row r="33" spans="1:11" ht="13.5" thickBot="1">
      <c r="A33" s="17"/>
      <c r="B33" s="18"/>
      <c r="C33" s="19"/>
      <c r="D33" s="30"/>
      <c r="E33" s="31"/>
      <c r="F33" s="31"/>
      <c r="G33" s="32"/>
      <c r="H33" s="44"/>
      <c r="I33" s="33"/>
      <c r="J33" s="47"/>
    </row>
    <row r="34" spans="1:11" ht="13.5" thickBot="1">
      <c r="A34" s="15"/>
      <c r="B34" s="16"/>
      <c r="C34" s="16"/>
      <c r="D34" s="8"/>
      <c r="E34" s="9"/>
      <c r="F34" s="9"/>
      <c r="G34" s="14"/>
      <c r="H34" s="45"/>
      <c r="I34" s="46"/>
      <c r="J34" s="47"/>
    </row>
    <row r="35" spans="1:11" ht="13.5" thickBot="1">
      <c r="A35" s="90" t="s">
        <v>28</v>
      </c>
      <c r="B35" s="91"/>
      <c r="C35" s="10"/>
      <c r="D35" s="10"/>
      <c r="E35" s="41"/>
      <c r="F35" s="41"/>
      <c r="G35" s="22">
        <f>(G31+G32)</f>
        <v>7934.2465753424649</v>
      </c>
      <c r="H35" s="56"/>
      <c r="I35" s="48"/>
      <c r="J35" s="22">
        <f>(J31+J32)</f>
        <v>7934.2465753424649</v>
      </c>
    </row>
    <row r="36" spans="1:11" ht="13.5" thickBot="1">
      <c r="A36" s="6"/>
      <c r="B36" s="5"/>
      <c r="C36" s="5"/>
      <c r="D36" s="5"/>
      <c r="E36" s="5"/>
      <c r="F36" s="5"/>
      <c r="G36" s="5"/>
      <c r="H36" s="5"/>
      <c r="I36" s="5"/>
      <c r="J36" s="109"/>
    </row>
    <row r="37" spans="1:11" ht="13.5" thickBot="1">
      <c r="A37" s="47" t="s">
        <v>30</v>
      </c>
      <c r="B37" s="47"/>
      <c r="C37" s="59"/>
      <c r="D37" s="59"/>
      <c r="E37" s="47"/>
      <c r="F37" s="66"/>
      <c r="G37" s="57"/>
      <c r="H37" s="58"/>
      <c r="I37" s="58"/>
      <c r="J37" s="110">
        <f>J23+J35+F18</f>
        <v>22560.241917808216</v>
      </c>
      <c r="K37" s="24"/>
    </row>
    <row r="38" spans="1:11" ht="13.5" thickBot="1">
      <c r="A38" s="41" t="s">
        <v>34</v>
      </c>
      <c r="B38" s="117"/>
      <c r="C38" s="117"/>
      <c r="D38" s="123"/>
      <c r="E38" s="117"/>
      <c r="F38" s="117"/>
      <c r="G38" s="117"/>
      <c r="H38" s="117"/>
      <c r="I38" s="117"/>
      <c r="J38" s="22">
        <f>G14+G15+G17+J24+J25</f>
        <v>1422.2445440000001</v>
      </c>
      <c r="K38" s="55"/>
    </row>
    <row r="39" spans="1:11" ht="13.5" thickBot="1">
      <c r="A39" s="71" t="s">
        <v>44</v>
      </c>
      <c r="B39" s="124"/>
      <c r="C39" s="124"/>
      <c r="D39" s="124"/>
      <c r="E39" s="124"/>
      <c r="F39" s="124"/>
      <c r="G39" s="124"/>
      <c r="H39" s="124"/>
      <c r="I39" s="124"/>
      <c r="J39" s="111"/>
      <c r="K39" s="55"/>
    </row>
    <row r="40" spans="1:11">
      <c r="A40" s="125" t="s">
        <v>41</v>
      </c>
      <c r="B40" s="126" t="s">
        <v>42</v>
      </c>
      <c r="C40" s="126"/>
      <c r="D40" s="126"/>
      <c r="E40" s="126"/>
      <c r="F40" s="126"/>
      <c r="G40" s="126"/>
      <c r="H40" s="126"/>
      <c r="I40" s="126"/>
      <c r="J40" s="127">
        <f>G14</f>
        <v>85.6</v>
      </c>
      <c r="K40" s="2"/>
    </row>
    <row r="41" spans="1:11">
      <c r="A41" s="128" t="s">
        <v>41</v>
      </c>
      <c r="B41" s="129" t="s">
        <v>43</v>
      </c>
      <c r="C41" s="129"/>
      <c r="D41" s="129"/>
      <c r="E41" s="129"/>
      <c r="F41" s="129"/>
      <c r="G41" s="129"/>
      <c r="H41" s="129"/>
      <c r="I41" s="129"/>
      <c r="J41" s="130">
        <f>J25</f>
        <v>19.41264</v>
      </c>
      <c r="K41" s="2"/>
    </row>
    <row r="42" spans="1:11" ht="13.5" thickBot="1">
      <c r="A42" s="131" t="s">
        <v>40</v>
      </c>
      <c r="B42" s="132"/>
      <c r="C42" s="132"/>
      <c r="D42" s="132"/>
      <c r="E42" s="132"/>
      <c r="F42" s="132"/>
      <c r="G42" s="132"/>
      <c r="H42" s="132"/>
      <c r="I42" s="132"/>
      <c r="J42" s="133">
        <f>G15+G17+J24</f>
        <v>1317.2319040000002</v>
      </c>
      <c r="K42" s="2"/>
    </row>
    <row r="43" spans="1:11">
      <c r="I43" s="94"/>
      <c r="J43" s="94"/>
      <c r="K43" s="2"/>
    </row>
    <row r="44" spans="1:11">
      <c r="I44" s="94"/>
      <c r="J44" s="94"/>
      <c r="K44" s="2"/>
    </row>
    <row r="46" spans="1:11">
      <c r="A46" s="1"/>
    </row>
  </sheetData>
  <mergeCells count="27">
    <mergeCell ref="A35:B35"/>
    <mergeCell ref="B12:B13"/>
    <mergeCell ref="C12:C13"/>
    <mergeCell ref="I43:J43"/>
    <mergeCell ref="I44:J44"/>
    <mergeCell ref="I12:I13"/>
    <mergeCell ref="I21:I22"/>
    <mergeCell ref="A12:A13"/>
    <mergeCell ref="E21:E22"/>
    <mergeCell ref="A21:A22"/>
    <mergeCell ref="B21:B22"/>
    <mergeCell ref="C21:C22"/>
    <mergeCell ref="F12:F13"/>
    <mergeCell ref="B4:G4"/>
    <mergeCell ref="B6:D6"/>
    <mergeCell ref="C8:G8"/>
    <mergeCell ref="A9:G9"/>
    <mergeCell ref="B2:E2"/>
    <mergeCell ref="H8:J8"/>
    <mergeCell ref="D21:D22"/>
    <mergeCell ref="G12:G13"/>
    <mergeCell ref="G21:G22"/>
    <mergeCell ref="J12:J13"/>
    <mergeCell ref="H21:H22"/>
    <mergeCell ref="D12:D13"/>
    <mergeCell ref="J21:J22"/>
    <mergeCell ref="E12:E13"/>
  </mergeCells>
  <phoneticPr fontId="2" type="noConversion"/>
  <pageMargins left="0.23622047244094491" right="0.19685039370078741" top="0.55118110236220474" bottom="0.55118110236220474" header="0.51181102362204722" footer="0.51181102362204722"/>
  <pageSetup paperSize="9" scale="67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INDENNITA</vt:lpstr>
      <vt:lpstr>INDENNITA!Area_stampa</vt:lpstr>
    </vt:vector>
  </TitlesOfParts>
  <Company>Camera di Commercio di Torino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Filomena Di Stefano</dc:creator>
  <cp:lastModifiedBy>Novella Daniela</cp:lastModifiedBy>
  <cp:lastPrinted>2023-07-31T13:52:48Z</cp:lastPrinted>
  <dcterms:created xsi:type="dcterms:W3CDTF">2016-03-17T10:59:27Z</dcterms:created>
  <dcterms:modified xsi:type="dcterms:W3CDTF">2023-09-04T11:45:13Z</dcterms:modified>
</cp:coreProperties>
</file>