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15" windowHeight="64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<sst xmlns="http://schemas.openxmlformats.org/spreadsheetml/2006/main" count="46" uniqueCount="40">
  <si>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DENOMINAZIONE DI ORIGINE </t>
  </si>
  <si>
    <t>PRODUZIONE UVA KG</t>
  </si>
  <si>
    <t>VINO LT</t>
  </si>
  <si>
    <t>Rosso</t>
  </si>
  <si>
    <t>Barbera</t>
  </si>
  <si>
    <t>Collina Torinese</t>
  </si>
  <si>
    <t>Bonarda</t>
  </si>
  <si>
    <t>Malvasia</t>
  </si>
  <si>
    <t>Pelaverga o Cari</t>
  </si>
  <si>
    <t>Totale Collina Torinese</t>
  </si>
  <si>
    <t>Canavese</t>
  </si>
  <si>
    <t>Nebbiolo</t>
  </si>
  <si>
    <t>Bianco</t>
  </si>
  <si>
    <t>Totale Canavese</t>
  </si>
  <si>
    <t>Pinerolese</t>
  </si>
  <si>
    <t>Dolcetto</t>
  </si>
  <si>
    <t>Doux D'Henry</t>
  </si>
  <si>
    <t>Freisa</t>
  </si>
  <si>
    <t>Ramie</t>
  </si>
  <si>
    <t>Totale Pinerolese</t>
  </si>
  <si>
    <t>Valsusa</t>
  </si>
  <si>
    <t>Carema</t>
  </si>
  <si>
    <t>Freisa di Chieri</t>
  </si>
  <si>
    <t>Erbaluce di Caluso</t>
  </si>
  <si>
    <t>Caluso Spumante**</t>
  </si>
  <si>
    <t>Caluso Passito</t>
  </si>
  <si>
    <t>Totale Generale</t>
  </si>
  <si>
    <t>NOTE</t>
  </si>
  <si>
    <t xml:space="preserve">(*) La denominazione "Erbaluce di Caluso o Caluso" prevede un unico albo con 3 possibili vinificazioni. </t>
  </si>
  <si>
    <t>BOTTIGLIE equivalenti</t>
  </si>
  <si>
    <t>SUPERFICIE RIVENDICATA MQ</t>
  </si>
  <si>
    <t>(**) La produzione di Erbaluce di Caluso Spumante deriva, di norma, dalla spumantizzazione di Erbaluce di Caluso quale scelta di cantina</t>
  </si>
  <si>
    <t>Totale Erbaluce di Caluso</t>
  </si>
  <si>
    <t xml:space="preserve">NUMERO DICHIARAZIONI </t>
  </si>
  <si>
    <t>Rosato</t>
  </si>
  <si>
    <t>VINO CERT. NEL 2012</t>
  </si>
  <si>
    <t xml:space="preserve">Vendemmia 2011/12: Statistiche produttive </t>
  </si>
  <si>
    <t>VINO IMBOTT. NEL 2012</t>
  </si>
  <si>
    <t xml:space="preserve">Erbaluce di Caluso* </t>
  </si>
  <si>
    <t>ALBO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</si>
</sst>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2">
    <font>
      <sz val="10"/>
      <name val="Arial"/>
      <family val="0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Futura Bk BT"/>
      <family val="2"/>
    </font>
    <font>
      <sz val="10"/>
      <name val="Futura Bk BT"/>
      <family val="2"/>
    </font>
    <font>
      <b/>
      <i/>
      <sz val="10"/>
      <color indexed="10"/>
      <name val="Futura Bk BT"/>
      <family val="2"/>
    </font>
    <font>
      <sz val="12"/>
      <color indexed="10"/>
      <name val="Futura Hv BT"/>
      <family val="2"/>
    </font>
    <font>
      <b/>
      <i/>
      <sz val="10"/>
      <color indexed="12"/>
      <name val="Futura Bk BT"/>
      <family val="2"/>
    </font>
    <font>
      <sz val="10"/>
      <color indexed="12"/>
      <name val="Arial"/>
      <family val="0"/>
    </font>
    <font>
      <b/>
      <sz val="11"/>
      <color indexed="10"/>
      <name val="Futura Bk BT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1" fontId="1" fillId="0" borderId="0" xfId="16" applyFont="1" applyAlignment="1">
      <alignment horizontal="center"/>
    </xf>
    <xf numFmtId="41" fontId="3" fillId="0" borderId="0" xfId="16" applyFont="1" applyAlignment="1">
      <alignment/>
    </xf>
    <xf numFmtId="49" fontId="2" fillId="0" borderId="0" xfId="16" applyNumberFormat="1" applyFont="1" applyAlignment="1">
      <alignment horizontal="center"/>
    </xf>
    <xf numFmtId="0" fontId="5" fillId="0" borderId="0" xfId="0" applyFont="1" applyAlignment="1">
      <alignment/>
    </xf>
    <xf numFmtId="41" fontId="4" fillId="0" borderId="1" xfId="16" applyFont="1" applyBorder="1" applyAlignment="1">
      <alignment horizontal="center" vertical="center"/>
    </xf>
    <xf numFmtId="41" fontId="4" fillId="0" borderId="1" xfId="16" applyFont="1" applyBorder="1" applyAlignment="1">
      <alignment horizontal="center" vertical="center" wrapText="1"/>
    </xf>
    <xf numFmtId="41" fontId="5" fillId="0" borderId="1" xfId="16" applyFont="1" applyBorder="1" applyAlignment="1">
      <alignment/>
    </xf>
    <xf numFmtId="41" fontId="5" fillId="0" borderId="1" xfId="16" applyFont="1" applyFill="1" applyBorder="1" applyAlignment="1">
      <alignment/>
    </xf>
    <xf numFmtId="41" fontId="5" fillId="0" borderId="0" xfId="16" applyFont="1" applyAlignment="1">
      <alignment/>
    </xf>
    <xf numFmtId="41" fontId="4" fillId="0" borderId="1" xfId="16" applyFont="1" applyFill="1" applyBorder="1" applyAlignment="1">
      <alignment horizontal="center" vertical="center" wrapText="1"/>
    </xf>
    <xf numFmtId="41" fontId="5" fillId="0" borderId="1" xfId="16" applyFont="1" applyBorder="1" applyAlignment="1">
      <alignment horizontal="center" vertical="center"/>
    </xf>
    <xf numFmtId="41" fontId="6" fillId="0" borderId="1" xfId="16" applyFont="1" applyBorder="1" applyAlignment="1">
      <alignment/>
    </xf>
    <xf numFmtId="41" fontId="8" fillId="0" borderId="1" xfId="16" applyFont="1" applyBorder="1" applyAlignment="1">
      <alignment/>
    </xf>
    <xf numFmtId="41" fontId="8" fillId="0" borderId="1" xfId="16" applyFont="1" applyFill="1" applyBorder="1" applyAlignment="1">
      <alignment/>
    </xf>
    <xf numFmtId="0" fontId="9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4" fillId="0" borderId="1" xfId="16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11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1" fontId="8" fillId="0" borderId="5" xfId="16" applyFont="1" applyBorder="1" applyAlignment="1">
      <alignment horizontal="center"/>
    </xf>
    <xf numFmtId="41" fontId="8" fillId="0" borderId="6" xfId="16" applyFont="1" applyBorder="1" applyAlignment="1">
      <alignment horizontal="center"/>
    </xf>
    <xf numFmtId="41" fontId="8" fillId="0" borderId="5" xfId="16" applyFont="1" applyBorder="1" applyAlignment="1">
      <alignment horizontal="center" wrapText="1"/>
    </xf>
    <xf numFmtId="41" fontId="8" fillId="0" borderId="6" xfId="16" applyFont="1" applyBorder="1" applyAlignment="1">
      <alignment horizontal="center" wrapText="1"/>
    </xf>
    <xf numFmtId="41" fontId="6" fillId="0" borderId="5" xfId="16" applyFont="1" applyBorder="1" applyAlignment="1">
      <alignment horizontal="center"/>
    </xf>
    <xf numFmtId="41" fontId="6" fillId="0" borderId="6" xfId="16" applyFont="1" applyBorder="1" applyAlignment="1">
      <alignment horizontal="center"/>
    </xf>
    <xf numFmtId="0" fontId="0" fillId="0" borderId="0" xfId="0" applyBorder="1" applyAlignment="1">
      <alignment/>
    </xf>
    <xf numFmtId="41" fontId="10" fillId="0" borderId="0" xfId="16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19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27">
      <selection activeCell="D56" sqref="D56"/>
    </sheetView>
  </sheetViews>
  <sheetFormatPr defaultColWidth="9.140625" defaultRowHeight="12.75"/>
  <cols>
    <col min="1" max="1" width="20.7109375" style="0" customWidth="1"/>
    <col min="2" max="2" width="16.8515625" style="0" customWidth="1"/>
    <col min="3" max="3" width="16.00390625" style="0" customWidth="1"/>
    <col min="4" max="4" width="15.57421875" style="0" customWidth="1"/>
    <col min="5" max="5" width="16.7109375" style="0" customWidth="1"/>
    <col min="6" max="7" width="14.140625" style="0" customWidth="1"/>
    <col min="8" max="8" width="15.7109375" style="4" customWidth="1"/>
    <col min="9" max="9" width="15.7109375" style="20" customWidth="1"/>
  </cols>
  <sheetData>
    <row r="1" spans="1:7" ht="14.25">
      <c r="A1" s="3"/>
      <c r="B1" s="1"/>
      <c r="C1" s="1"/>
      <c r="D1" s="1"/>
      <c r="E1" s="1"/>
      <c r="F1" s="1"/>
      <c r="G1" s="1"/>
    </row>
    <row r="2" spans="1:7" ht="14.25">
      <c r="A2" s="3"/>
      <c r="B2" s="1"/>
      <c r="C2" s="1"/>
      <c r="D2" s="1"/>
      <c r="E2" s="1"/>
      <c r="F2" s="1"/>
      <c r="G2" s="1"/>
    </row>
    <row r="3" spans="1:7" ht="14.25">
      <c r="A3" s="3"/>
      <c r="B3" s="1"/>
      <c r="C3" s="1"/>
      <c r="D3" s="1"/>
      <c r="E3" s="1"/>
      <c r="F3" s="1"/>
      <c r="G3" s="1"/>
    </row>
    <row r="4" spans="1:7" ht="14.25">
      <c r="A4" s="3"/>
      <c r="B4" s="1"/>
      <c r="C4" s="1"/>
      <c r="D4" s="1"/>
      <c r="E4" s="1"/>
      <c r="F4" s="1"/>
      <c r="G4" s="1"/>
    </row>
    <row r="5" ht="13.5" thickBot="1"/>
    <row r="6" spans="1:9" ht="16.5" thickBot="1">
      <c r="A6" s="22" t="s">
        <v>36</v>
      </c>
      <c r="B6" s="23"/>
      <c r="C6" s="23"/>
      <c r="D6" s="23"/>
      <c r="E6" s="23"/>
      <c r="F6" s="23"/>
      <c r="G6" s="23"/>
      <c r="H6" s="23"/>
      <c r="I6" s="24"/>
    </row>
    <row r="9" spans="1:9" ht="25.5" customHeight="1">
      <c r="A9" s="6" t="s">
        <v>0</v>
      </c>
      <c r="B9" s="5" t="s">
        <v>39</v>
      </c>
      <c r="C9" s="6" t="s">
        <v>33</v>
      </c>
      <c r="D9" s="6" t="s">
        <v>30</v>
      </c>
      <c r="E9" s="6" t="s">
        <v>1</v>
      </c>
      <c r="F9" s="5" t="s">
        <v>2</v>
      </c>
      <c r="G9" s="6" t="s">
        <v>29</v>
      </c>
      <c r="H9" s="10" t="s">
        <v>35</v>
      </c>
      <c r="I9" s="19" t="s">
        <v>37</v>
      </c>
    </row>
    <row r="10" spans="1:9" ht="12.75">
      <c r="A10" s="7"/>
      <c r="B10" s="7" t="s">
        <v>3</v>
      </c>
      <c r="C10" s="7">
        <v>2</v>
      </c>
      <c r="D10" s="7">
        <v>12885</v>
      </c>
      <c r="E10" s="7">
        <v>7500</v>
      </c>
      <c r="F10" s="7">
        <f>E10*0.7</f>
        <v>5250</v>
      </c>
      <c r="G10" s="7">
        <f>F10/0.75</f>
        <v>7000</v>
      </c>
      <c r="H10" s="16">
        <v>5000</v>
      </c>
      <c r="I10" s="16">
        <v>1695</v>
      </c>
    </row>
    <row r="11" spans="1:9" ht="12.75">
      <c r="A11" s="7"/>
      <c r="B11" s="7" t="s">
        <v>4</v>
      </c>
      <c r="C11" s="7">
        <v>25</v>
      </c>
      <c r="D11" s="7">
        <v>85466</v>
      </c>
      <c r="E11" s="7">
        <v>54730</v>
      </c>
      <c r="F11" s="7">
        <f>E11*0.7</f>
        <v>38311</v>
      </c>
      <c r="G11" s="7">
        <f>F11/0.75</f>
        <v>51081.333333333336</v>
      </c>
      <c r="H11" s="16">
        <v>6314</v>
      </c>
      <c r="I11" s="16">
        <v>5800</v>
      </c>
    </row>
    <row r="12" spans="1:9" ht="12.75">
      <c r="A12" s="7" t="s">
        <v>5</v>
      </c>
      <c r="B12" s="7" t="s">
        <v>6</v>
      </c>
      <c r="C12" s="7">
        <v>10</v>
      </c>
      <c r="D12" s="7">
        <v>37007</v>
      </c>
      <c r="E12" s="7">
        <v>20820</v>
      </c>
      <c r="F12" s="7">
        <f>E12*0.7</f>
        <v>14573.999999999998</v>
      </c>
      <c r="G12" s="7">
        <f>F12/0.75</f>
        <v>19431.999999999996</v>
      </c>
      <c r="H12" s="16">
        <v>5598</v>
      </c>
      <c r="I12" s="16">
        <v>5098</v>
      </c>
    </row>
    <row r="13" spans="1:9" ht="12.75">
      <c r="A13" s="7"/>
      <c r="B13" s="7" t="s">
        <v>7</v>
      </c>
      <c r="C13" s="7">
        <v>5</v>
      </c>
      <c r="D13" s="7">
        <v>29556</v>
      </c>
      <c r="E13" s="7">
        <v>23761</v>
      </c>
      <c r="F13" s="7">
        <f>E13*0.7</f>
        <v>16632.7</v>
      </c>
      <c r="G13" s="7">
        <f>F13/0.75</f>
        <v>22176.933333333334</v>
      </c>
      <c r="H13" s="16">
        <v>4990</v>
      </c>
      <c r="I13" s="16">
        <v>2030</v>
      </c>
    </row>
    <row r="14" spans="1:9" ht="12.75">
      <c r="A14" s="7"/>
      <c r="B14" s="7" t="s">
        <v>8</v>
      </c>
      <c r="C14" s="7">
        <v>13</v>
      </c>
      <c r="D14" s="7">
        <v>16639</v>
      </c>
      <c r="E14" s="7">
        <v>9610</v>
      </c>
      <c r="F14" s="7">
        <f>E14*0.7</f>
        <v>6727</v>
      </c>
      <c r="G14" s="7">
        <f>F14/0.75</f>
        <v>8969.333333333334</v>
      </c>
      <c r="H14" s="16">
        <v>3680</v>
      </c>
      <c r="I14" s="16">
        <v>3680</v>
      </c>
    </row>
    <row r="15" spans="1:9" s="15" customFormat="1" ht="12.75">
      <c r="A15" s="25" t="s">
        <v>9</v>
      </c>
      <c r="B15" s="26"/>
      <c r="C15" s="13">
        <f aca="true" t="shared" si="0" ref="C15:H15">SUM(C10:C14)</f>
        <v>55</v>
      </c>
      <c r="D15" s="13">
        <f t="shared" si="0"/>
        <v>181553</v>
      </c>
      <c r="E15" s="13">
        <f t="shared" si="0"/>
        <v>116421</v>
      </c>
      <c r="F15" s="13">
        <f t="shared" si="0"/>
        <v>81494.7</v>
      </c>
      <c r="G15" s="13">
        <f t="shared" si="0"/>
        <v>108659.59999999999</v>
      </c>
      <c r="H15" s="17">
        <f t="shared" si="0"/>
        <v>25582</v>
      </c>
      <c r="I15" s="17">
        <f>SUM(I10:I14)</f>
        <v>18303</v>
      </c>
    </row>
    <row r="16" spans="1:9" ht="12.75">
      <c r="A16" s="7"/>
      <c r="B16" s="7" t="s">
        <v>3</v>
      </c>
      <c r="C16" s="11">
        <v>226</v>
      </c>
      <c r="D16" s="11">
        <v>698338</v>
      </c>
      <c r="E16" s="7">
        <v>481365</v>
      </c>
      <c r="F16" s="7">
        <v>336963</v>
      </c>
      <c r="G16" s="7">
        <f>F16/0.75</f>
        <v>449284</v>
      </c>
      <c r="H16" s="16">
        <v>214540</v>
      </c>
      <c r="I16" s="16">
        <v>115167</v>
      </c>
    </row>
    <row r="17" spans="1:9" ht="12.75">
      <c r="A17" s="7"/>
      <c r="B17" s="7" t="s">
        <v>34</v>
      </c>
      <c r="C17" s="11">
        <v>52</v>
      </c>
      <c r="D17" s="11">
        <v>132048</v>
      </c>
      <c r="E17" s="7">
        <v>113418</v>
      </c>
      <c r="F17" s="7">
        <v>79394</v>
      </c>
      <c r="G17" s="7">
        <f>F17/0.75</f>
        <v>105858.66666666667</v>
      </c>
      <c r="H17" s="16">
        <v>78082</v>
      </c>
      <c r="I17" s="16">
        <v>28831</v>
      </c>
    </row>
    <row r="18" spans="1:9" ht="12.75">
      <c r="A18" s="7" t="s">
        <v>10</v>
      </c>
      <c r="B18" s="7" t="s">
        <v>4</v>
      </c>
      <c r="C18" s="7">
        <v>49</v>
      </c>
      <c r="D18" s="7">
        <v>122228</v>
      </c>
      <c r="E18" s="7">
        <v>61208</v>
      </c>
      <c r="F18" s="7">
        <f>E18*0.7</f>
        <v>42845.6</v>
      </c>
      <c r="G18" s="7">
        <f>F18/0.75</f>
        <v>57127.46666666667</v>
      </c>
      <c r="H18" s="16">
        <v>30578</v>
      </c>
      <c r="I18" s="16">
        <v>25433</v>
      </c>
    </row>
    <row r="19" spans="1:9" ht="12.75">
      <c r="A19" s="7"/>
      <c r="B19" s="7" t="s">
        <v>11</v>
      </c>
      <c r="C19" s="7">
        <v>52</v>
      </c>
      <c r="D19" s="7">
        <v>132973</v>
      </c>
      <c r="E19" s="7">
        <v>89511</v>
      </c>
      <c r="F19" s="7">
        <f>E19*0.7</f>
        <v>62657.7</v>
      </c>
      <c r="G19" s="7">
        <f>F19/0.75</f>
        <v>83543.59999999999</v>
      </c>
      <c r="H19" s="16">
        <v>48637</v>
      </c>
      <c r="I19" s="16">
        <v>33702</v>
      </c>
    </row>
    <row r="20" spans="1:9" ht="12.75">
      <c r="A20" s="7"/>
      <c r="B20" s="7" t="s">
        <v>12</v>
      </c>
      <c r="C20" s="7">
        <v>22</v>
      </c>
      <c r="D20" s="7">
        <v>57468</v>
      </c>
      <c r="E20" s="7">
        <v>39778</v>
      </c>
      <c r="F20" s="7">
        <f>E20*0.7</f>
        <v>27844.6</v>
      </c>
      <c r="G20" s="7">
        <f>F20/0.75</f>
        <v>37126.13333333333</v>
      </c>
      <c r="H20" s="16">
        <v>14450</v>
      </c>
      <c r="I20" s="16">
        <v>7916</v>
      </c>
    </row>
    <row r="21" spans="1:9" s="15" customFormat="1" ht="12.75">
      <c r="A21" s="25" t="s">
        <v>13</v>
      </c>
      <c r="B21" s="26"/>
      <c r="C21" s="13">
        <f aca="true" t="shared" si="1" ref="C21:H21">SUM(C16:C20)</f>
        <v>401</v>
      </c>
      <c r="D21" s="13">
        <f t="shared" si="1"/>
        <v>1143055</v>
      </c>
      <c r="E21" s="13">
        <f t="shared" si="1"/>
        <v>785280</v>
      </c>
      <c r="F21" s="13">
        <f t="shared" si="1"/>
        <v>549704.9</v>
      </c>
      <c r="G21" s="13">
        <f t="shared" si="1"/>
        <v>732939.8666666666</v>
      </c>
      <c r="H21" s="17">
        <f t="shared" si="1"/>
        <v>386287</v>
      </c>
      <c r="I21" s="17">
        <f>SUM(I16:I20)</f>
        <v>211049</v>
      </c>
    </row>
    <row r="22" spans="1:9" ht="12.75">
      <c r="A22" s="7"/>
      <c r="B22" s="7" t="s">
        <v>3</v>
      </c>
      <c r="C22" s="11">
        <v>45</v>
      </c>
      <c r="D22" s="11">
        <v>179334</v>
      </c>
      <c r="E22" s="7">
        <v>117403</v>
      </c>
      <c r="F22" s="7">
        <f aca="true" t="shared" si="2" ref="F22:F29">E22*0.7</f>
        <v>82182.09999999999</v>
      </c>
      <c r="G22" s="7">
        <f>F22/0.75</f>
        <v>109576.13333333332</v>
      </c>
      <c r="H22" s="16">
        <v>72580</v>
      </c>
      <c r="I22" s="16">
        <v>33731</v>
      </c>
    </row>
    <row r="23" spans="1:9" ht="12.75">
      <c r="A23" s="7"/>
      <c r="B23" s="7" t="s">
        <v>34</v>
      </c>
      <c r="C23" s="11">
        <v>10</v>
      </c>
      <c r="D23" s="11">
        <v>31020</v>
      </c>
      <c r="E23" s="7">
        <v>16878</v>
      </c>
      <c r="F23" s="7">
        <f t="shared" si="2"/>
        <v>11814.599999999999</v>
      </c>
      <c r="G23" s="7">
        <f>F23/0.75</f>
        <v>15752.799999999997</v>
      </c>
      <c r="H23" s="16">
        <v>11000</v>
      </c>
      <c r="I23" s="16">
        <v>6900</v>
      </c>
    </row>
    <row r="24" spans="1:9" ht="12.75">
      <c r="A24" s="7"/>
      <c r="B24" s="7" t="s">
        <v>4</v>
      </c>
      <c r="C24" s="7">
        <v>28</v>
      </c>
      <c r="D24" s="7">
        <v>136630</v>
      </c>
      <c r="E24" s="7">
        <v>86902</v>
      </c>
      <c r="F24" s="7">
        <f t="shared" si="2"/>
        <v>60831.399999999994</v>
      </c>
      <c r="G24" s="7">
        <f aca="true" t="shared" si="3" ref="G24:G29">F24/0.75</f>
        <v>81108.53333333333</v>
      </c>
      <c r="H24" s="16">
        <v>18504</v>
      </c>
      <c r="I24" s="16">
        <v>22064</v>
      </c>
    </row>
    <row r="25" spans="1:9" ht="12.75">
      <c r="A25" s="7"/>
      <c r="B25" s="7" t="s">
        <v>6</v>
      </c>
      <c r="C25" s="7">
        <v>15</v>
      </c>
      <c r="D25" s="7">
        <v>43479</v>
      </c>
      <c r="E25" s="7">
        <v>26750</v>
      </c>
      <c r="F25" s="7">
        <f t="shared" si="2"/>
        <v>18725</v>
      </c>
      <c r="G25" s="7">
        <f t="shared" si="3"/>
        <v>24966.666666666668</v>
      </c>
      <c r="H25" s="16">
        <v>14200</v>
      </c>
      <c r="I25" s="16">
        <v>15534</v>
      </c>
    </row>
    <row r="26" spans="1:9" ht="12.75">
      <c r="A26" s="7" t="s">
        <v>14</v>
      </c>
      <c r="B26" s="7" t="s">
        <v>15</v>
      </c>
      <c r="C26" s="7">
        <v>11</v>
      </c>
      <c r="D26" s="7">
        <v>47576</v>
      </c>
      <c r="E26" s="7">
        <v>24336</v>
      </c>
      <c r="F26" s="7">
        <f t="shared" si="2"/>
        <v>17035.2</v>
      </c>
      <c r="G26" s="7">
        <f t="shared" si="3"/>
        <v>22713.600000000002</v>
      </c>
      <c r="H26" s="16">
        <v>14379</v>
      </c>
      <c r="I26" s="16">
        <v>15018</v>
      </c>
    </row>
    <row r="27" spans="1:9" ht="12.75">
      <c r="A27" s="7"/>
      <c r="B27" s="7" t="s">
        <v>16</v>
      </c>
      <c r="C27" s="7">
        <v>9</v>
      </c>
      <c r="D27" s="7">
        <v>14410</v>
      </c>
      <c r="E27" s="7">
        <v>7815</v>
      </c>
      <c r="F27" s="7">
        <f t="shared" si="2"/>
        <v>5470.5</v>
      </c>
      <c r="G27" s="7">
        <f t="shared" si="3"/>
        <v>7294</v>
      </c>
      <c r="H27" s="16">
        <v>465</v>
      </c>
      <c r="I27" s="16">
        <v>460</v>
      </c>
    </row>
    <row r="28" spans="1:9" ht="12.75">
      <c r="A28" s="7"/>
      <c r="B28" s="7" t="s">
        <v>17</v>
      </c>
      <c r="C28" s="7">
        <v>11</v>
      </c>
      <c r="D28" s="7">
        <v>25904</v>
      </c>
      <c r="E28" s="7">
        <v>14197</v>
      </c>
      <c r="F28" s="7">
        <f t="shared" si="2"/>
        <v>9937.9</v>
      </c>
      <c r="G28" s="7">
        <f t="shared" si="3"/>
        <v>13250.533333333333</v>
      </c>
      <c r="H28" s="16">
        <v>650</v>
      </c>
      <c r="I28" s="16">
        <v>625</v>
      </c>
    </row>
    <row r="29" spans="1:9" ht="12.75">
      <c r="A29" s="7"/>
      <c r="B29" s="7" t="s">
        <v>18</v>
      </c>
      <c r="C29" s="7">
        <v>11</v>
      </c>
      <c r="D29" s="7">
        <v>10366</v>
      </c>
      <c r="E29" s="7">
        <v>4140</v>
      </c>
      <c r="F29" s="7">
        <f t="shared" si="2"/>
        <v>2898</v>
      </c>
      <c r="G29" s="7">
        <f t="shared" si="3"/>
        <v>3864</v>
      </c>
      <c r="H29" s="16">
        <v>3236</v>
      </c>
      <c r="I29" s="16">
        <v>4108</v>
      </c>
    </row>
    <row r="30" spans="1:9" s="15" customFormat="1" ht="12.75">
      <c r="A30" s="25" t="s">
        <v>19</v>
      </c>
      <c r="B30" s="26"/>
      <c r="C30" s="13">
        <f aca="true" t="shared" si="4" ref="C30:H30">SUM(C22:C29)</f>
        <v>140</v>
      </c>
      <c r="D30" s="13">
        <f t="shared" si="4"/>
        <v>488719</v>
      </c>
      <c r="E30" s="13">
        <f t="shared" si="4"/>
        <v>298421</v>
      </c>
      <c r="F30" s="13">
        <f t="shared" si="4"/>
        <v>208894.69999999998</v>
      </c>
      <c r="G30" s="13">
        <f t="shared" si="4"/>
        <v>278526.26666666666</v>
      </c>
      <c r="H30" s="17">
        <f t="shared" si="4"/>
        <v>135014</v>
      </c>
      <c r="I30" s="17">
        <f>SUM(I22:I29)</f>
        <v>98440</v>
      </c>
    </row>
    <row r="31" spans="1:9" s="15" customFormat="1" ht="12.75">
      <c r="A31" s="25" t="s">
        <v>20</v>
      </c>
      <c r="B31" s="26"/>
      <c r="C31" s="13">
        <v>12</v>
      </c>
      <c r="D31" s="13">
        <v>97519</v>
      </c>
      <c r="E31" s="13">
        <v>42537</v>
      </c>
      <c r="F31" s="13">
        <f>E31*0.7</f>
        <v>29775.899999999998</v>
      </c>
      <c r="G31" s="13">
        <f>F31/0.75</f>
        <v>39701.2</v>
      </c>
      <c r="H31" s="17">
        <v>25062</v>
      </c>
      <c r="I31" s="17">
        <v>21566</v>
      </c>
    </row>
    <row r="32" spans="1:9" s="15" customFormat="1" ht="12.75">
      <c r="A32" s="25" t="s">
        <v>21</v>
      </c>
      <c r="B32" s="26"/>
      <c r="C32" s="13">
        <v>52</v>
      </c>
      <c r="D32" s="13">
        <v>132603</v>
      </c>
      <c r="E32" s="13">
        <v>57665</v>
      </c>
      <c r="F32" s="13">
        <f>E32*0.7</f>
        <v>40365.5</v>
      </c>
      <c r="G32" s="13">
        <f>F32/0.75</f>
        <v>53820.666666666664</v>
      </c>
      <c r="H32" s="17">
        <v>58525</v>
      </c>
      <c r="I32" s="17">
        <v>55966</v>
      </c>
    </row>
    <row r="33" spans="1:9" s="15" customFormat="1" ht="12.75">
      <c r="A33" s="25" t="s">
        <v>22</v>
      </c>
      <c r="B33" s="26"/>
      <c r="C33" s="13">
        <v>84</v>
      </c>
      <c r="D33" s="14">
        <v>775792</v>
      </c>
      <c r="E33" s="14">
        <v>404069</v>
      </c>
      <c r="F33" s="13">
        <f>E33*0.7</f>
        <v>282848.3</v>
      </c>
      <c r="G33" s="13">
        <f>F33/0.75</f>
        <v>377131.06666666665</v>
      </c>
      <c r="H33" s="17">
        <v>204094</v>
      </c>
      <c r="I33" s="17">
        <v>139534</v>
      </c>
    </row>
    <row r="34" spans="1:11" ht="12.75">
      <c r="A34" s="7"/>
      <c r="B34" s="7" t="s">
        <v>23</v>
      </c>
      <c r="C34" s="7">
        <v>345</v>
      </c>
      <c r="D34" s="8">
        <v>1734703</v>
      </c>
      <c r="E34" s="8">
        <v>1175673</v>
      </c>
      <c r="F34" s="7">
        <f>E34*0.7</f>
        <v>822971.1</v>
      </c>
      <c r="G34" s="7">
        <f>F34/0.75</f>
        <v>1097294.8</v>
      </c>
      <c r="H34" s="16">
        <v>589467</v>
      </c>
      <c r="I34" s="16">
        <v>614487</v>
      </c>
      <c r="K34" s="21"/>
    </row>
    <row r="35" spans="1:9" ht="12.75">
      <c r="A35" s="7" t="s">
        <v>38</v>
      </c>
      <c r="B35" s="7" t="s">
        <v>24</v>
      </c>
      <c r="C35" s="7"/>
      <c r="D35" s="8"/>
      <c r="E35" s="8"/>
      <c r="F35" s="7">
        <f>E35*0.7</f>
        <v>0</v>
      </c>
      <c r="G35" s="7">
        <f>F35/0.75</f>
        <v>0</v>
      </c>
      <c r="H35" s="16">
        <v>23990</v>
      </c>
      <c r="I35" s="16">
        <v>19941</v>
      </c>
    </row>
    <row r="36" spans="1:9" ht="12.75">
      <c r="A36" s="7"/>
      <c r="B36" s="7" t="s">
        <v>25</v>
      </c>
      <c r="C36" s="7">
        <v>48</v>
      </c>
      <c r="D36" s="8">
        <v>59283</v>
      </c>
      <c r="E36" s="8">
        <v>40783</v>
      </c>
      <c r="F36" s="7">
        <f>E36*0.35</f>
        <v>14274.05</v>
      </c>
      <c r="G36" s="7">
        <f>F36/0.375</f>
        <v>38064.13333333333</v>
      </c>
      <c r="H36" s="16">
        <v>16179</v>
      </c>
      <c r="I36" s="16">
        <v>15757</v>
      </c>
    </row>
    <row r="37" spans="1:9" s="15" customFormat="1" ht="13.5" customHeight="1">
      <c r="A37" s="27" t="s">
        <v>32</v>
      </c>
      <c r="B37" s="28"/>
      <c r="C37" s="13">
        <f aca="true" t="shared" si="5" ref="C37:H37">SUM(C34:C36)</f>
        <v>393</v>
      </c>
      <c r="D37" s="13">
        <f t="shared" si="5"/>
        <v>1793986</v>
      </c>
      <c r="E37" s="13">
        <f t="shared" si="5"/>
        <v>1216456</v>
      </c>
      <c r="F37" s="13">
        <f t="shared" si="5"/>
        <v>837245.15</v>
      </c>
      <c r="G37" s="13">
        <f t="shared" si="5"/>
        <v>1135358.9333333333</v>
      </c>
      <c r="H37" s="17">
        <f t="shared" si="5"/>
        <v>629636</v>
      </c>
      <c r="I37" s="17">
        <f>SUM(I34:I36)</f>
        <v>650185</v>
      </c>
    </row>
    <row r="38" spans="1:9" ht="12.75">
      <c r="A38" s="29" t="s">
        <v>26</v>
      </c>
      <c r="B38" s="30"/>
      <c r="C38" s="12">
        <f>SUM(C15,C21,C30,C31,C32,C33,C37)</f>
        <v>1137</v>
      </c>
      <c r="D38" s="12">
        <f>D37+D33+D32+D31+D30+D21+D15</f>
        <v>4613227</v>
      </c>
      <c r="E38" s="12">
        <f>E37+E33+E32+E31+E30+E21+E15</f>
        <v>2920849</v>
      </c>
      <c r="F38" s="12">
        <f>F37+F33+F32+F31+F30+F21+F15</f>
        <v>2030329.1499999997</v>
      </c>
      <c r="G38" s="12">
        <f>G37+G33+G32+G31+G30+G21+G15</f>
        <v>2726137.6</v>
      </c>
      <c r="H38" s="18">
        <f>SUM(H15,H21,H30,H31,H32,H33,H37)</f>
        <v>1464200</v>
      </c>
      <c r="I38" s="18">
        <f>SUM(I15,I21,I30,I31,I32,I33,I37)</f>
        <v>1195043</v>
      </c>
    </row>
    <row r="39" spans="1:7" ht="12.75">
      <c r="A39" s="9" t="s">
        <v>27</v>
      </c>
      <c r="B39" s="9"/>
      <c r="C39" s="9"/>
      <c r="D39" s="9"/>
      <c r="E39" s="9"/>
      <c r="F39" s="9"/>
      <c r="G39" s="4"/>
    </row>
    <row r="40" spans="1:7" ht="12.75">
      <c r="A40" s="9" t="s">
        <v>28</v>
      </c>
      <c r="B40" s="9"/>
      <c r="C40" s="9"/>
      <c r="D40" s="9"/>
      <c r="E40" s="9"/>
      <c r="F40" s="9"/>
      <c r="G40" s="4"/>
    </row>
    <row r="41" spans="1:7" ht="12.75">
      <c r="A41" s="9" t="s">
        <v>31</v>
      </c>
      <c r="B41" s="9"/>
      <c r="C41" s="9"/>
      <c r="D41" s="9"/>
      <c r="E41" s="9"/>
      <c r="F41" s="9"/>
      <c r="G41" s="4"/>
    </row>
    <row r="42" spans="1:6" ht="15">
      <c r="A42" s="32"/>
      <c r="B42" s="32"/>
      <c r="C42" s="2"/>
      <c r="D42" s="2"/>
      <c r="E42" s="2"/>
      <c r="F42" s="2"/>
    </row>
    <row r="43" ht="12.75">
      <c r="D43" s="31"/>
    </row>
  </sheetData>
  <mergeCells count="10">
    <mergeCell ref="A6:I6"/>
    <mergeCell ref="A42:B42"/>
    <mergeCell ref="A15:B15"/>
    <mergeCell ref="A21:B21"/>
    <mergeCell ref="A30:B30"/>
    <mergeCell ref="A31:B31"/>
    <mergeCell ref="A32:B32"/>
    <mergeCell ref="A33:B33"/>
    <mergeCell ref="A37:B37"/>
    <mergeCell ref="A38:B38"/>
  </mergeCells>
  <printOptions/>
  <pageMargins left="0.17" right="0.17" top="0.25" bottom="0.25" header="0.18" footer="0.2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UNIONCAMERE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stagiaire</dc:creator>
  <cp:keywords/>
  <dc:description/>
  <cp:lastModifiedBy>Federico Carfagnini</cp:lastModifiedBy>
  <cp:lastPrinted>2013-01-03T10:41:28Z</cp:lastPrinted>
  <dcterms:created xsi:type="dcterms:W3CDTF">2006-03-21T11:39:06Z</dcterms:created>
  <dcterms:modified xsi:type="dcterms:W3CDTF">2013-01-29T07:41:07Z</dcterms:modified>
  <cp:category/>
  <cp:version/>
  <cp:contentType/>
  <cp:contentStatus/>
</cp:coreProperties>
</file>