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15" windowHeight="64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<sst xmlns="http://schemas.openxmlformats.org/spreadsheetml/2006/main" count="49" uniqueCount="42">
  <si>
    <t xml:space="preserve">DENOMINAZIONE DI ORIGINE </t>
  </si>
  <si>
    <t>ALBO*</t>
  </si>
  <si>
    <t xml:space="preserve">NUMERO ISCRITTI </t>
  </si>
  <si>
    <t>PRODUZIONE UVA KG</t>
  </si>
  <si>
    <t>VINO LT</t>
  </si>
  <si>
    <t>Rosso</t>
  </si>
  <si>
    <t>Barbera</t>
  </si>
  <si>
    <t>Collina Torinese</t>
  </si>
  <si>
    <t>Bonarda</t>
  </si>
  <si>
    <t>Malvasia</t>
  </si>
  <si>
    <t>Pelaverga o Cari</t>
  </si>
  <si>
    <t>Totale Collina Torinese</t>
  </si>
  <si>
    <t>Canavese</t>
  </si>
  <si>
    <t>Nebbiolo</t>
  </si>
  <si>
    <t>Bianco</t>
  </si>
  <si>
    <t>Totale Canavese</t>
  </si>
  <si>
    <t>Pinerolese</t>
  </si>
  <si>
    <t>Dolcetto</t>
  </si>
  <si>
    <t>Doux D'Henry</t>
  </si>
  <si>
    <t>Freisa</t>
  </si>
  <si>
    <t>Ramie</t>
  </si>
  <si>
    <t>Totale Pinerolese</t>
  </si>
  <si>
    <t>Valsusa</t>
  </si>
  <si>
    <t>Carema</t>
  </si>
  <si>
    <t>Freisa di Chieri</t>
  </si>
  <si>
    <t>Erbaluce di Caluso</t>
  </si>
  <si>
    <t xml:space="preserve">Erbaluce di Caluso o Caluso* </t>
  </si>
  <si>
    <t>Caluso Spumante**</t>
  </si>
  <si>
    <t>Caluso Passito</t>
  </si>
  <si>
    <t>Totale Generale</t>
  </si>
  <si>
    <t>NOTE</t>
  </si>
  <si>
    <t xml:space="preserve">(*) La denominazione "Erbaluce di Caluso o Caluso" prevede un unico albo con 3 possibili vinificazioni. </t>
  </si>
  <si>
    <t>Rosso/rosato</t>
  </si>
  <si>
    <t>BOTTIGLIE equivalenti</t>
  </si>
  <si>
    <t>SUPERFICIE RIVENDICATA MQ</t>
  </si>
  <si>
    <t>(**) La produzione di Erbaluce di Caluso Spumante deriva, di norma, dalla spumantizzazione di Erbaluce di Caluso quale scelta di cantina</t>
  </si>
  <si>
    <t>SUPERFICIE ISCRITTA MQ</t>
  </si>
  <si>
    <t>DENUNCE</t>
  </si>
  <si>
    <t>Totale Erbaluce di Caluso</t>
  </si>
  <si>
    <t>Vendemmia 2009/10: Statistiche produttive Albo Vigneti</t>
  </si>
  <si>
    <t>VINO CERT. NEL 2010</t>
  </si>
  <si>
    <t xml:space="preserve">VINO IMBOTT. NEL 2010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</si>
</sst>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3">
    <font>
      <sz val="10"/>
      <name val="Arial"/>
      <family val="0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Futura Bk BT"/>
      <family val="2"/>
    </font>
    <font>
      <sz val="10"/>
      <name val="Futura Bk BT"/>
      <family val="2"/>
    </font>
    <font>
      <b/>
      <i/>
      <sz val="10"/>
      <color indexed="10"/>
      <name val="Futura Bk BT"/>
      <family val="2"/>
    </font>
    <font>
      <sz val="12"/>
      <color indexed="10"/>
      <name val="Futura Hv BT"/>
      <family val="2"/>
    </font>
    <font>
      <b/>
      <sz val="10"/>
      <name val="Arial"/>
      <family val="2"/>
    </font>
    <font>
      <b/>
      <i/>
      <sz val="10"/>
      <color indexed="12"/>
      <name val="Futura Bk BT"/>
      <family val="2"/>
    </font>
    <font>
      <sz val="10"/>
      <color indexed="12"/>
      <name val="Arial"/>
      <family val="0"/>
    </font>
    <font>
      <sz val="10"/>
      <color indexed="12"/>
      <name val="Futura Bk BT"/>
      <family val="2"/>
    </font>
    <font>
      <b/>
      <sz val="11"/>
      <color indexed="10"/>
      <name val="Futura Bk BT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1" fontId="1" fillId="0" borderId="0" xfId="16" applyFont="1" applyAlignment="1">
      <alignment horizontal="center"/>
    </xf>
    <xf numFmtId="41" fontId="3" fillId="0" borderId="0" xfId="16" applyFont="1" applyAlignment="1">
      <alignment/>
    </xf>
    <xf numFmtId="49" fontId="2" fillId="0" borderId="0" xfId="16" applyNumberFormat="1" applyFont="1" applyAlignment="1">
      <alignment horizontal="center"/>
    </xf>
    <xf numFmtId="0" fontId="5" fillId="0" borderId="0" xfId="0" applyFont="1" applyAlignment="1">
      <alignment/>
    </xf>
    <xf numFmtId="41" fontId="4" fillId="0" borderId="1" xfId="16" applyFont="1" applyBorder="1" applyAlignment="1">
      <alignment horizontal="center" vertical="center"/>
    </xf>
    <xf numFmtId="41" fontId="4" fillId="0" borderId="1" xfId="16" applyFont="1" applyBorder="1" applyAlignment="1">
      <alignment horizontal="center" vertical="center" wrapText="1"/>
    </xf>
    <xf numFmtId="41" fontId="5" fillId="0" borderId="1" xfId="16" applyFont="1" applyBorder="1" applyAlignment="1">
      <alignment/>
    </xf>
    <xf numFmtId="41" fontId="5" fillId="0" borderId="1" xfId="16" applyFont="1" applyFill="1" applyBorder="1" applyAlignment="1">
      <alignment/>
    </xf>
    <xf numFmtId="41" fontId="5" fillId="0" borderId="0" xfId="16" applyFont="1" applyAlignment="1">
      <alignment/>
    </xf>
    <xf numFmtId="41" fontId="4" fillId="0" borderId="1" xfId="16" applyFont="1" applyFill="1" applyBorder="1" applyAlignment="1">
      <alignment horizontal="center" vertical="center" wrapText="1"/>
    </xf>
    <xf numFmtId="41" fontId="5" fillId="0" borderId="1" xfId="16" applyFont="1" applyBorder="1" applyAlignment="1">
      <alignment horizontal="center" vertical="center"/>
    </xf>
    <xf numFmtId="41" fontId="6" fillId="0" borderId="1" xfId="16" applyFont="1" applyBorder="1" applyAlignment="1">
      <alignment/>
    </xf>
    <xf numFmtId="0" fontId="5" fillId="0" borderId="1" xfId="0" applyFont="1" applyBorder="1" applyAlignment="1">
      <alignment/>
    </xf>
    <xf numFmtId="41" fontId="6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41" fontId="9" fillId="0" borderId="1" xfId="16" applyFont="1" applyBorder="1" applyAlignment="1">
      <alignment/>
    </xf>
    <xf numFmtId="41" fontId="9" fillId="0" borderId="1" xfId="16" applyFont="1" applyFill="1" applyBorder="1" applyAlignment="1">
      <alignment/>
    </xf>
    <xf numFmtId="0" fontId="10" fillId="0" borderId="0" xfId="0" applyFont="1" applyAlignment="1">
      <alignment/>
    </xf>
    <xf numFmtId="41" fontId="11" fillId="0" borderId="1" xfId="16" applyFont="1" applyBorder="1" applyAlignment="1">
      <alignment/>
    </xf>
    <xf numFmtId="0" fontId="9" fillId="0" borderId="1" xfId="0" applyFont="1" applyBorder="1" applyAlignment="1">
      <alignment/>
    </xf>
    <xf numFmtId="41" fontId="9" fillId="0" borderId="1" xfId="16" applyFont="1" applyBorder="1" applyAlignment="1">
      <alignment wrapText="1"/>
    </xf>
    <xf numFmtId="3" fontId="0" fillId="0" borderId="1" xfId="0" applyNumberFormat="1" applyBorder="1" applyAlignment="1">
      <alignment/>
    </xf>
    <xf numFmtId="3" fontId="9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41" fontId="12" fillId="0" borderId="0" xfId="16" applyFont="1" applyAlignment="1">
      <alignment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1" fontId="8" fillId="0" borderId="1" xfId="16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3" fontId="9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19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4">
      <selection activeCell="K36" sqref="K36"/>
    </sheetView>
  </sheetViews>
  <sheetFormatPr defaultColWidth="9.140625" defaultRowHeight="12.75"/>
  <cols>
    <col min="1" max="1" width="20.7109375" style="0" customWidth="1"/>
    <col min="2" max="2" width="17.28125" style="0" customWidth="1"/>
    <col min="3" max="3" width="11.140625" style="0" customWidth="1"/>
    <col min="4" max="4" width="13.8515625" style="0" customWidth="1"/>
    <col min="5" max="5" width="14.421875" style="0" customWidth="1"/>
    <col min="6" max="6" width="14.28125" style="0" customWidth="1"/>
    <col min="7" max="8" width="14.140625" style="0" customWidth="1"/>
    <col min="9" max="9" width="11.00390625" style="4" customWidth="1"/>
    <col min="10" max="10" width="12.57421875" style="0" customWidth="1"/>
    <col min="11" max="11" width="15.00390625" style="0" customWidth="1"/>
  </cols>
  <sheetData>
    <row r="1" spans="1:8" ht="14.25">
      <c r="A1" s="3"/>
      <c r="B1" s="1"/>
      <c r="C1" s="1"/>
      <c r="D1" s="1"/>
      <c r="E1" s="1"/>
      <c r="F1" s="1"/>
      <c r="G1" s="1"/>
      <c r="H1" s="1"/>
    </row>
    <row r="2" spans="1:8" ht="14.25">
      <c r="A2" s="3"/>
      <c r="B2" s="1"/>
      <c r="C2" s="1"/>
      <c r="D2" s="1"/>
      <c r="E2" s="1"/>
      <c r="F2" s="1"/>
      <c r="G2" s="1"/>
      <c r="H2" s="1"/>
    </row>
    <row r="3" spans="1:8" ht="14.25">
      <c r="A3" s="3"/>
      <c r="B3" s="1"/>
      <c r="C3" s="1"/>
      <c r="D3" s="1"/>
      <c r="E3" s="1"/>
      <c r="F3" s="1"/>
      <c r="G3" s="1"/>
      <c r="H3" s="1"/>
    </row>
    <row r="4" spans="1:8" ht="14.25">
      <c r="A4" s="3"/>
      <c r="B4" s="1"/>
      <c r="C4" s="1"/>
      <c r="D4" s="1"/>
      <c r="E4" s="1"/>
      <c r="F4" s="1"/>
      <c r="G4" s="1"/>
      <c r="H4" s="1"/>
    </row>
    <row r="5" ht="12.75"/>
    <row r="6" spans="1:11" ht="15.75">
      <c r="A6" s="26" t="s">
        <v>39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9" spans="1:11" ht="25.5" customHeight="1">
      <c r="A9" s="6" t="s">
        <v>0</v>
      </c>
      <c r="B9" s="5" t="s">
        <v>1</v>
      </c>
      <c r="C9" s="6" t="s">
        <v>2</v>
      </c>
      <c r="D9" s="6" t="s">
        <v>36</v>
      </c>
      <c r="E9" s="6" t="s">
        <v>34</v>
      </c>
      <c r="F9" s="6" t="s">
        <v>3</v>
      </c>
      <c r="G9" s="5" t="s">
        <v>4</v>
      </c>
      <c r="H9" s="6" t="s">
        <v>33</v>
      </c>
      <c r="I9" s="10" t="s">
        <v>37</v>
      </c>
      <c r="J9" s="15" t="s">
        <v>40</v>
      </c>
      <c r="K9" s="28" t="s">
        <v>41</v>
      </c>
    </row>
    <row r="10" spans="1:11" ht="12.75">
      <c r="A10" s="7"/>
      <c r="B10" s="7" t="s">
        <v>5</v>
      </c>
      <c r="C10" s="7">
        <v>3</v>
      </c>
      <c r="D10" s="7">
        <v>14400</v>
      </c>
      <c r="E10" s="7">
        <v>11800</v>
      </c>
      <c r="F10" s="7">
        <v>11800</v>
      </c>
      <c r="G10" s="7">
        <f>F10*0.7</f>
        <v>8260</v>
      </c>
      <c r="H10" s="7">
        <f>G10/0.75</f>
        <v>11013.333333333334</v>
      </c>
      <c r="I10" s="13">
        <v>1</v>
      </c>
      <c r="J10" s="22">
        <v>3000</v>
      </c>
      <c r="K10" s="29">
        <v>1500</v>
      </c>
    </row>
    <row r="11" spans="1:11" ht="12.75">
      <c r="A11" s="7"/>
      <c r="B11" s="7" t="s">
        <v>6</v>
      </c>
      <c r="C11" s="7">
        <v>31</v>
      </c>
      <c r="D11" s="7">
        <v>109434</v>
      </c>
      <c r="E11" s="7">
        <v>84018</v>
      </c>
      <c r="F11" s="7">
        <v>50752</v>
      </c>
      <c r="G11" s="7">
        <f>F11*0.7</f>
        <v>35526.399999999994</v>
      </c>
      <c r="H11" s="7">
        <f>G11/0.75</f>
        <v>47368.533333333326</v>
      </c>
      <c r="I11" s="13">
        <v>24</v>
      </c>
      <c r="J11" s="22">
        <v>8290</v>
      </c>
      <c r="K11" s="29">
        <v>5580</v>
      </c>
    </row>
    <row r="12" spans="1:11" ht="12.75">
      <c r="A12" s="7" t="s">
        <v>7</v>
      </c>
      <c r="B12" s="7" t="s">
        <v>8</v>
      </c>
      <c r="C12" s="7">
        <v>11</v>
      </c>
      <c r="D12" s="7">
        <v>36255</v>
      </c>
      <c r="E12" s="7">
        <v>34848</v>
      </c>
      <c r="F12" s="7">
        <v>28312</v>
      </c>
      <c r="G12" s="7">
        <f>F12*0.7</f>
        <v>19818.399999999998</v>
      </c>
      <c r="H12" s="7">
        <f>G12/0.75</f>
        <v>26424.53333333333</v>
      </c>
      <c r="I12" s="13">
        <v>11</v>
      </c>
      <c r="J12" s="22">
        <v>5170</v>
      </c>
      <c r="K12" s="29">
        <v>5158</v>
      </c>
    </row>
    <row r="13" spans="1:11" ht="12.75">
      <c r="A13" s="7"/>
      <c r="B13" s="7" t="s">
        <v>9</v>
      </c>
      <c r="C13" s="7">
        <v>5</v>
      </c>
      <c r="D13" s="7">
        <v>32056</v>
      </c>
      <c r="E13" s="7">
        <v>32056</v>
      </c>
      <c r="F13" s="7">
        <v>31452</v>
      </c>
      <c r="G13" s="7">
        <f>F13*0.7</f>
        <v>22016.399999999998</v>
      </c>
      <c r="H13" s="7">
        <f>G13/0.75</f>
        <v>29355.199999999997</v>
      </c>
      <c r="I13" s="13">
        <v>5</v>
      </c>
      <c r="J13" s="22">
        <v>2030</v>
      </c>
      <c r="K13" s="29">
        <v>2030</v>
      </c>
    </row>
    <row r="14" spans="1:11" ht="12.75">
      <c r="A14" s="7"/>
      <c r="B14" s="7" t="s">
        <v>10</v>
      </c>
      <c r="C14" s="7">
        <v>14</v>
      </c>
      <c r="D14" s="7">
        <v>17821</v>
      </c>
      <c r="E14" s="7">
        <v>16094</v>
      </c>
      <c r="F14" s="7">
        <v>10958</v>
      </c>
      <c r="G14" s="7">
        <f>F14*0.7</f>
        <v>7670.599999999999</v>
      </c>
      <c r="H14" s="7">
        <f>G14/0.75</f>
        <v>10227.466666666665</v>
      </c>
      <c r="I14" s="13">
        <v>11</v>
      </c>
      <c r="J14" s="22">
        <v>9985</v>
      </c>
      <c r="K14" s="29">
        <v>9985</v>
      </c>
    </row>
    <row r="15" spans="1:11" s="18" customFormat="1" ht="12.75">
      <c r="A15" s="16" t="s">
        <v>11</v>
      </c>
      <c r="B15" s="16"/>
      <c r="C15" s="16">
        <f aca="true" t="shared" si="0" ref="C15:H15">SUM(C10:C14)</f>
        <v>64</v>
      </c>
      <c r="D15" s="16">
        <f t="shared" si="0"/>
        <v>209966</v>
      </c>
      <c r="E15" s="16">
        <f t="shared" si="0"/>
        <v>178816</v>
      </c>
      <c r="F15" s="16">
        <f t="shared" si="0"/>
        <v>133274</v>
      </c>
      <c r="G15" s="16">
        <f t="shared" si="0"/>
        <v>93291.79999999999</v>
      </c>
      <c r="H15" s="16">
        <f t="shared" si="0"/>
        <v>124389.06666666665</v>
      </c>
      <c r="I15" s="17">
        <f>SUM(I10:I14)</f>
        <v>52</v>
      </c>
      <c r="J15" s="23">
        <f>SUM(J10:J14)</f>
        <v>28475</v>
      </c>
      <c r="K15" s="30">
        <f>SUM(K10:K14)</f>
        <v>24253</v>
      </c>
    </row>
    <row r="16" spans="1:11" ht="12.75">
      <c r="A16" s="7"/>
      <c r="B16" s="7" t="s">
        <v>32</v>
      </c>
      <c r="C16" s="11">
        <v>229</v>
      </c>
      <c r="D16" s="11">
        <v>684053</v>
      </c>
      <c r="E16" s="11">
        <v>717349</v>
      </c>
      <c r="F16" s="7">
        <v>547977</v>
      </c>
      <c r="G16" s="7">
        <f>F16*0.7</f>
        <v>383583.89999999997</v>
      </c>
      <c r="H16" s="7">
        <f>G16/0.75</f>
        <v>511445.19999999995</v>
      </c>
      <c r="I16" s="13">
        <v>228</v>
      </c>
      <c r="J16" s="22">
        <v>346618</v>
      </c>
      <c r="K16" s="29">
        <v>184982</v>
      </c>
    </row>
    <row r="17" spans="1:11" ht="12.75">
      <c r="A17" s="7" t="s">
        <v>12</v>
      </c>
      <c r="B17" s="7" t="s">
        <v>6</v>
      </c>
      <c r="C17" s="7">
        <v>65</v>
      </c>
      <c r="D17" s="7">
        <v>186015</v>
      </c>
      <c r="E17" s="7">
        <v>105853</v>
      </c>
      <c r="F17" s="7">
        <v>96678</v>
      </c>
      <c r="G17" s="7">
        <f>F17*0.7</f>
        <v>67674.59999999999</v>
      </c>
      <c r="H17" s="7">
        <f>G17/0.75</f>
        <v>90232.79999999999</v>
      </c>
      <c r="I17" s="13">
        <v>39</v>
      </c>
      <c r="J17" s="22">
        <v>39365</v>
      </c>
      <c r="K17" s="29">
        <v>22387</v>
      </c>
    </row>
    <row r="18" spans="1:11" ht="12.75">
      <c r="A18" s="7"/>
      <c r="B18" s="7" t="s">
        <v>13</v>
      </c>
      <c r="C18" s="7">
        <v>47</v>
      </c>
      <c r="D18" s="7">
        <v>105843</v>
      </c>
      <c r="E18" s="7">
        <v>81980</v>
      </c>
      <c r="F18" s="7">
        <v>60085</v>
      </c>
      <c r="G18" s="7">
        <f>F18*0.7</f>
        <v>42059.5</v>
      </c>
      <c r="H18" s="7">
        <f>G18/0.75</f>
        <v>56079.333333333336</v>
      </c>
      <c r="I18" s="13">
        <v>30</v>
      </c>
      <c r="J18" s="22">
        <v>28630</v>
      </c>
      <c r="K18" s="29">
        <v>21709</v>
      </c>
    </row>
    <row r="19" spans="1:11" ht="12.75">
      <c r="A19" s="7"/>
      <c r="B19" s="7" t="s">
        <v>14</v>
      </c>
      <c r="C19" s="7">
        <v>31</v>
      </c>
      <c r="D19" s="7">
        <v>54279</v>
      </c>
      <c r="E19" s="7">
        <v>27035</v>
      </c>
      <c r="F19" s="7">
        <v>22900</v>
      </c>
      <c r="G19" s="7">
        <f>F19*0.7</f>
        <v>16029.999999999998</v>
      </c>
      <c r="H19" s="7">
        <f>G19/0.75</f>
        <v>21373.333333333332</v>
      </c>
      <c r="I19" s="13">
        <v>14</v>
      </c>
      <c r="J19" s="22">
        <v>5500</v>
      </c>
      <c r="K19" s="29">
        <v>5453</v>
      </c>
    </row>
    <row r="20" spans="1:11" s="18" customFormat="1" ht="12.75">
      <c r="A20" s="16" t="s">
        <v>15</v>
      </c>
      <c r="B20" s="16"/>
      <c r="C20" s="16">
        <f aca="true" t="shared" si="1" ref="C20:H20">SUM(C16:C19)</f>
        <v>372</v>
      </c>
      <c r="D20" s="16">
        <f t="shared" si="1"/>
        <v>1030190</v>
      </c>
      <c r="E20" s="16">
        <f t="shared" si="1"/>
        <v>932217</v>
      </c>
      <c r="F20" s="16">
        <f t="shared" si="1"/>
        <v>727640</v>
      </c>
      <c r="G20" s="16">
        <f t="shared" si="1"/>
        <v>509347.99999999994</v>
      </c>
      <c r="H20" s="16">
        <f t="shared" si="1"/>
        <v>679130.6666666667</v>
      </c>
      <c r="I20" s="17">
        <f>SUM(I16:I19)</f>
        <v>311</v>
      </c>
      <c r="J20" s="23">
        <f>SUM(J16:J19)</f>
        <v>420113</v>
      </c>
      <c r="K20" s="30">
        <f>SUM(K16:K19)</f>
        <v>234531</v>
      </c>
    </row>
    <row r="21" spans="1:11" ht="12.75">
      <c r="A21" s="7"/>
      <c r="B21" s="7" t="s">
        <v>32</v>
      </c>
      <c r="C21" s="11">
        <v>89</v>
      </c>
      <c r="D21" s="11">
        <v>360355</v>
      </c>
      <c r="E21" s="11">
        <v>226641</v>
      </c>
      <c r="F21" s="7">
        <v>143084</v>
      </c>
      <c r="G21" s="7">
        <f aca="true" t="shared" si="2" ref="G21:G27">F21*0.7</f>
        <v>100158.79999999999</v>
      </c>
      <c r="H21" s="7">
        <f>G21/0.75</f>
        <v>133545.06666666665</v>
      </c>
      <c r="I21" s="13">
        <v>56</v>
      </c>
      <c r="J21" s="22">
        <v>119799</v>
      </c>
      <c r="K21" s="29">
        <v>69189</v>
      </c>
    </row>
    <row r="22" spans="1:11" ht="12.75">
      <c r="A22" s="7"/>
      <c r="B22" s="7" t="s">
        <v>6</v>
      </c>
      <c r="C22" s="7">
        <v>35</v>
      </c>
      <c r="D22" s="7">
        <v>149926</v>
      </c>
      <c r="E22" s="7">
        <v>112379</v>
      </c>
      <c r="F22" s="7">
        <v>65555</v>
      </c>
      <c r="G22" s="7">
        <f t="shared" si="2"/>
        <v>45888.5</v>
      </c>
      <c r="H22" s="7">
        <f aca="true" t="shared" si="3" ref="H22:H27">G22/0.75</f>
        <v>61184.666666666664</v>
      </c>
      <c r="I22" s="13">
        <v>25</v>
      </c>
      <c r="J22" s="22">
        <v>39651</v>
      </c>
      <c r="K22" s="29">
        <v>23941</v>
      </c>
    </row>
    <row r="23" spans="1:11" ht="12.75">
      <c r="A23" s="7"/>
      <c r="B23" s="7" t="s">
        <v>8</v>
      </c>
      <c r="C23" s="7">
        <v>19</v>
      </c>
      <c r="D23" s="7">
        <v>47796</v>
      </c>
      <c r="E23" s="7">
        <v>27871</v>
      </c>
      <c r="F23" s="7">
        <v>18718</v>
      </c>
      <c r="G23" s="7">
        <f t="shared" si="2"/>
        <v>13102.599999999999</v>
      </c>
      <c r="H23" s="7">
        <f t="shared" si="3"/>
        <v>17470.13333333333</v>
      </c>
      <c r="I23" s="13">
        <v>12</v>
      </c>
      <c r="J23" s="22">
        <v>7700</v>
      </c>
      <c r="K23" s="29">
        <v>8474</v>
      </c>
    </row>
    <row r="24" spans="1:11" ht="12.75">
      <c r="A24" s="7" t="s">
        <v>16</v>
      </c>
      <c r="B24" s="7" t="s">
        <v>17</v>
      </c>
      <c r="C24" s="7">
        <v>19</v>
      </c>
      <c r="D24" s="7">
        <v>48305</v>
      </c>
      <c r="E24" s="7">
        <v>29538</v>
      </c>
      <c r="F24" s="7">
        <v>13730</v>
      </c>
      <c r="G24" s="7">
        <f t="shared" si="2"/>
        <v>9611</v>
      </c>
      <c r="H24" s="7">
        <f t="shared" si="3"/>
        <v>12814.666666666666</v>
      </c>
      <c r="I24" s="13">
        <v>10</v>
      </c>
      <c r="J24" s="22">
        <v>8920</v>
      </c>
      <c r="K24" s="29">
        <v>8915</v>
      </c>
    </row>
    <row r="25" spans="1:11" ht="12.75">
      <c r="A25" s="7"/>
      <c r="B25" s="7" t="s">
        <v>18</v>
      </c>
      <c r="C25" s="7">
        <v>14</v>
      </c>
      <c r="D25" s="7">
        <v>18048</v>
      </c>
      <c r="E25" s="7">
        <v>12526</v>
      </c>
      <c r="F25" s="7">
        <v>7158</v>
      </c>
      <c r="G25" s="7">
        <f t="shared" si="2"/>
        <v>5010.599999999999</v>
      </c>
      <c r="H25" s="7">
        <f t="shared" si="3"/>
        <v>6680.799999999999</v>
      </c>
      <c r="I25" s="13">
        <v>8</v>
      </c>
      <c r="J25" s="22">
        <v>1293</v>
      </c>
      <c r="K25" s="29">
        <v>1288</v>
      </c>
    </row>
    <row r="26" spans="1:11" ht="12.75">
      <c r="A26" s="7"/>
      <c r="B26" s="7" t="s">
        <v>19</v>
      </c>
      <c r="C26" s="7">
        <v>18</v>
      </c>
      <c r="D26" s="7">
        <v>36192</v>
      </c>
      <c r="E26" s="7">
        <v>25402</v>
      </c>
      <c r="F26" s="7">
        <v>10712</v>
      </c>
      <c r="G26" s="7">
        <f t="shared" si="2"/>
        <v>7498.4</v>
      </c>
      <c r="H26" s="7">
        <f t="shared" si="3"/>
        <v>9997.866666666667</v>
      </c>
      <c r="I26" s="13">
        <v>10</v>
      </c>
      <c r="J26" s="22">
        <v>4400</v>
      </c>
      <c r="K26" s="29">
        <v>4000</v>
      </c>
    </row>
    <row r="27" spans="1:11" ht="12.75">
      <c r="A27" s="7"/>
      <c r="B27" s="7" t="s">
        <v>20</v>
      </c>
      <c r="C27" s="7">
        <v>14</v>
      </c>
      <c r="D27" s="7">
        <v>24621</v>
      </c>
      <c r="E27" s="7">
        <v>6658</v>
      </c>
      <c r="F27" s="7">
        <v>4040</v>
      </c>
      <c r="G27" s="7">
        <f t="shared" si="2"/>
        <v>2828</v>
      </c>
      <c r="H27" s="7">
        <f t="shared" si="3"/>
        <v>3770.6666666666665</v>
      </c>
      <c r="I27" s="13">
        <v>3</v>
      </c>
      <c r="J27" s="22">
        <v>1158</v>
      </c>
      <c r="K27" s="29">
        <v>2142</v>
      </c>
    </row>
    <row r="28" spans="1:11" s="18" customFormat="1" ht="12.75">
      <c r="A28" s="16" t="s">
        <v>21</v>
      </c>
      <c r="B28" s="16"/>
      <c r="C28" s="16">
        <f aca="true" t="shared" si="4" ref="C28:H28">SUM(C21:C27)</f>
        <v>208</v>
      </c>
      <c r="D28" s="16">
        <f t="shared" si="4"/>
        <v>685243</v>
      </c>
      <c r="E28" s="16">
        <f t="shared" si="4"/>
        <v>441015</v>
      </c>
      <c r="F28" s="16">
        <f t="shared" si="4"/>
        <v>262997</v>
      </c>
      <c r="G28" s="16">
        <f t="shared" si="4"/>
        <v>184097.9</v>
      </c>
      <c r="H28" s="16">
        <f t="shared" si="4"/>
        <v>245463.8666666666</v>
      </c>
      <c r="I28" s="17">
        <f>SUM(I21:I27)</f>
        <v>124</v>
      </c>
      <c r="J28" s="23">
        <f>SUM(J21:J27)</f>
        <v>182921</v>
      </c>
      <c r="K28" s="30">
        <f>SUM(K21:K27)</f>
        <v>117949</v>
      </c>
    </row>
    <row r="29" spans="1:11" s="18" customFormat="1" ht="12.75">
      <c r="A29" s="16" t="s">
        <v>22</v>
      </c>
      <c r="B29" s="19" t="s">
        <v>22</v>
      </c>
      <c r="C29" s="16">
        <v>11</v>
      </c>
      <c r="D29" s="16">
        <v>108477</v>
      </c>
      <c r="E29" s="16">
        <v>108116</v>
      </c>
      <c r="F29" s="16">
        <v>47725</v>
      </c>
      <c r="G29" s="16">
        <f>F29*0.7</f>
        <v>33407.5</v>
      </c>
      <c r="H29" s="16">
        <f>G29/0.75</f>
        <v>44543.333333333336</v>
      </c>
      <c r="I29" s="20">
        <v>12</v>
      </c>
      <c r="J29" s="23">
        <v>20411</v>
      </c>
      <c r="K29" s="30">
        <v>19286</v>
      </c>
    </row>
    <row r="30" spans="1:11" s="18" customFormat="1" ht="12.75">
      <c r="A30" s="16" t="s">
        <v>23</v>
      </c>
      <c r="B30" s="19" t="s">
        <v>23</v>
      </c>
      <c r="C30" s="16">
        <v>53</v>
      </c>
      <c r="D30" s="16">
        <v>157266</v>
      </c>
      <c r="E30" s="16">
        <v>146335</v>
      </c>
      <c r="F30" s="16">
        <v>44910</v>
      </c>
      <c r="G30" s="16">
        <f>F30*0.7</f>
        <v>31436.999999999996</v>
      </c>
      <c r="H30" s="16">
        <f>G30/0.75</f>
        <v>41915.99999999999</v>
      </c>
      <c r="I30" s="20">
        <v>46</v>
      </c>
      <c r="J30" s="23">
        <v>57300</v>
      </c>
      <c r="K30" s="30">
        <v>49516</v>
      </c>
    </row>
    <row r="31" spans="1:11" s="18" customFormat="1" ht="12.75">
      <c r="A31" s="16" t="s">
        <v>24</v>
      </c>
      <c r="B31" s="19" t="s">
        <v>24</v>
      </c>
      <c r="C31" s="16">
        <v>120</v>
      </c>
      <c r="D31" s="16">
        <v>1000701</v>
      </c>
      <c r="E31" s="17">
        <v>923243</v>
      </c>
      <c r="F31" s="17">
        <v>525175</v>
      </c>
      <c r="G31" s="16">
        <f>F31*0.7</f>
        <v>367622.5</v>
      </c>
      <c r="H31" s="16">
        <f>G31/0.75</f>
        <v>490163.3333333333</v>
      </c>
      <c r="I31" s="20">
        <v>101</v>
      </c>
      <c r="J31" s="23">
        <v>243274</v>
      </c>
      <c r="K31" s="30">
        <v>162351</v>
      </c>
    </row>
    <row r="32" spans="1:11" ht="12.75">
      <c r="A32" s="7"/>
      <c r="B32" s="7" t="s">
        <v>25</v>
      </c>
      <c r="C32" s="7"/>
      <c r="D32" s="7"/>
      <c r="E32" s="8"/>
      <c r="F32" s="8">
        <v>1144808</v>
      </c>
      <c r="G32" s="7">
        <f>F32*0.7</f>
        <v>801365.6</v>
      </c>
      <c r="H32" s="7">
        <f>G32/0.75</f>
        <v>1068487.4666666666</v>
      </c>
      <c r="I32" s="13">
        <v>304</v>
      </c>
      <c r="J32" s="22">
        <v>635897</v>
      </c>
      <c r="K32" s="29">
        <v>583562</v>
      </c>
    </row>
    <row r="33" spans="1:11" ht="12.75">
      <c r="A33" s="7" t="s">
        <v>26</v>
      </c>
      <c r="B33" s="7" t="s">
        <v>27</v>
      </c>
      <c r="C33" s="7">
        <v>333</v>
      </c>
      <c r="D33" s="7">
        <v>1533584</v>
      </c>
      <c r="E33" s="8">
        <v>1495423</v>
      </c>
      <c r="F33" s="8">
        <v>430</v>
      </c>
      <c r="G33" s="7">
        <f>F33*0.7</f>
        <v>301</v>
      </c>
      <c r="H33" s="7">
        <f>G33/0.75</f>
        <v>401.3333333333333</v>
      </c>
      <c r="I33" s="13">
        <v>1</v>
      </c>
      <c r="J33" s="22">
        <v>60446</v>
      </c>
      <c r="K33" s="29">
        <v>95156</v>
      </c>
    </row>
    <row r="34" spans="1:11" ht="12.75">
      <c r="A34" s="7"/>
      <c r="B34" s="7" t="s">
        <v>28</v>
      </c>
      <c r="C34" s="7"/>
      <c r="D34" s="7"/>
      <c r="E34" s="8"/>
      <c r="F34" s="8">
        <v>72331</v>
      </c>
      <c r="G34" s="7">
        <f>F34*0.35</f>
        <v>25315.85</v>
      </c>
      <c r="H34" s="7">
        <f>G34/0.375</f>
        <v>67508.93333333333</v>
      </c>
      <c r="I34" s="13">
        <v>47</v>
      </c>
      <c r="J34" s="22">
        <v>21497</v>
      </c>
      <c r="K34" s="29">
        <v>21294</v>
      </c>
    </row>
    <row r="35" spans="1:11" s="18" customFormat="1" ht="25.5">
      <c r="A35" s="21" t="s">
        <v>38</v>
      </c>
      <c r="B35" s="16"/>
      <c r="C35" s="16">
        <f>SUM(C33:C34)</f>
        <v>333</v>
      </c>
      <c r="D35" s="16">
        <f>SUM(D33:D34)</f>
        <v>1533584</v>
      </c>
      <c r="E35" s="16">
        <f>SUM(E33:E34)</f>
        <v>1495423</v>
      </c>
      <c r="F35" s="16">
        <f>SUM(F32:F34)</f>
        <v>1217569</v>
      </c>
      <c r="G35" s="16">
        <f>SUM(G32:G34)</f>
        <v>826982.45</v>
      </c>
      <c r="H35" s="16">
        <f>SUM(H32:H34)</f>
        <v>1136397.7333333332</v>
      </c>
      <c r="I35" s="20">
        <f>SUM(I32:I34)</f>
        <v>352</v>
      </c>
      <c r="J35" s="23">
        <f>SUM(J32:J34)</f>
        <v>717840</v>
      </c>
      <c r="K35" s="30">
        <f>SUM(K32:K34)</f>
        <v>700012</v>
      </c>
    </row>
    <row r="36" spans="1:11" ht="12.75">
      <c r="A36" s="12" t="s">
        <v>29</v>
      </c>
      <c r="B36" s="12"/>
      <c r="C36" s="12">
        <f aca="true" t="shared" si="5" ref="C36:H36">C35+C31+C30+C29+C28+C20+C15</f>
        <v>1161</v>
      </c>
      <c r="D36" s="12">
        <f t="shared" si="5"/>
        <v>4725427</v>
      </c>
      <c r="E36" s="12">
        <f t="shared" si="5"/>
        <v>4225165</v>
      </c>
      <c r="F36" s="12">
        <f t="shared" si="5"/>
        <v>2959290</v>
      </c>
      <c r="G36" s="12">
        <f t="shared" si="5"/>
        <v>2046187.15</v>
      </c>
      <c r="H36" s="12">
        <f t="shared" si="5"/>
        <v>2762004</v>
      </c>
      <c r="I36" s="14">
        <f>SUM(I15,I20,I28,I29,I30,I31,I35)</f>
        <v>998</v>
      </c>
      <c r="J36" s="24">
        <f>SUM(J15,J20,J28,J30,J29,J31,J35)</f>
        <v>1670334</v>
      </c>
      <c r="K36" s="31">
        <f>SUM(K15,K20,K28,K29,K30,K31,K35)</f>
        <v>1307898</v>
      </c>
    </row>
    <row r="37" spans="1:8" ht="12.75">
      <c r="A37" s="9" t="s">
        <v>30</v>
      </c>
      <c r="B37" s="9"/>
      <c r="C37" s="9"/>
      <c r="D37" s="9"/>
      <c r="E37" s="9"/>
      <c r="F37" s="9"/>
      <c r="G37" s="9"/>
      <c r="H37" s="4"/>
    </row>
    <row r="38" spans="1:8" ht="12.75">
      <c r="A38" s="9" t="s">
        <v>31</v>
      </c>
      <c r="B38" s="9"/>
      <c r="C38" s="9"/>
      <c r="D38" s="9"/>
      <c r="E38" s="9"/>
      <c r="F38" s="9"/>
      <c r="G38" s="9"/>
      <c r="H38" s="4"/>
    </row>
    <row r="39" spans="1:8" ht="12.75">
      <c r="A39" s="9" t="s">
        <v>35</v>
      </c>
      <c r="B39" s="9"/>
      <c r="C39" s="9"/>
      <c r="D39" s="9"/>
      <c r="E39" s="9"/>
      <c r="F39" s="9"/>
      <c r="G39" s="9"/>
      <c r="H39" s="4"/>
    </row>
    <row r="40" spans="1:7" ht="15">
      <c r="A40" s="25"/>
      <c r="B40" s="2"/>
      <c r="C40" s="2"/>
      <c r="D40" s="2"/>
      <c r="E40" s="2"/>
      <c r="F40" s="2"/>
      <c r="G40" s="2"/>
    </row>
  </sheetData>
  <mergeCells count="1">
    <mergeCell ref="A6:K6"/>
  </mergeCells>
  <printOptions/>
  <pageMargins left="0.17" right="0.17" top="0.25" bottom="0.25" header="0.18" footer="0.2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UNIONCAMERE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stagiaire</dc:creator>
  <cp:keywords/>
  <dc:description/>
  <cp:lastModifiedBy>Federico Carfagnini</cp:lastModifiedBy>
  <cp:lastPrinted>2013-05-30T08:43:50Z</cp:lastPrinted>
  <dcterms:created xsi:type="dcterms:W3CDTF">2006-03-21T11:39:06Z</dcterms:created>
  <dcterms:modified xsi:type="dcterms:W3CDTF">2013-05-30T08:55:28Z</dcterms:modified>
  <cp:category/>
  <cp:version/>
  <cp:contentType/>
  <cp:contentStatus/>
</cp:coreProperties>
</file>